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5B4D5D7-F9A1-40F8-93A9-C077984B2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trema gravedad" sheetId="3" r:id="rId1"/>
    <sheet name="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B17" i="3"/>
  <c r="F22" i="3"/>
  <c r="F21" i="3"/>
  <c r="B21" i="3"/>
  <c r="F20" i="3"/>
  <c r="B20" i="3"/>
  <c r="F19" i="3"/>
  <c r="B19" i="3"/>
  <c r="B18" i="3"/>
  <c r="F23" i="3" l="1"/>
  <c r="B22" i="3"/>
</calcChain>
</file>

<file path=xl/sharedStrings.xml><?xml version="1.0" encoding="utf-8"?>
<sst xmlns="http://schemas.openxmlformats.org/spreadsheetml/2006/main" count="68" uniqueCount="29">
  <si>
    <t>CÁLCULO CUANTÍA EXCEDENCIA</t>
  </si>
  <si>
    <t>CÁLCULO CUANTÍA REDUCCIÓN JORNADA</t>
  </si>
  <si>
    <t>Seleccione la opción del desplegable:</t>
  </si>
  <si>
    <t>RENTA FAMILIAR ESTANDARIZADA (calcular aquí)</t>
  </si>
  <si>
    <t>IGUAL O INFERIOR A 20.000</t>
  </si>
  <si>
    <t>RENTA FAMILIAR ESTANDARIZADA</t>
  </si>
  <si>
    <t>PORCENTAJE DE JORNADA DE TRABAJO</t>
  </si>
  <si>
    <t>DÍAS EN EXCEDENCIA (Max. 365)</t>
  </si>
  <si>
    <t>REDUCCIÓN DE JORNADA</t>
  </si>
  <si>
    <t>≥ 45%</t>
  </si>
  <si>
    <t>DÍAS EN REDUCCIÓN (Max. 365)</t>
  </si>
  <si>
    <t>Seleccione si su unidad familiar pertenece a alguno de los siguientes colectivos:</t>
  </si>
  <si>
    <t>FAMILIA MONOPARENTAL</t>
  </si>
  <si>
    <t>NO</t>
  </si>
  <si>
    <t>FAMILIA NUMEROSA</t>
  </si>
  <si>
    <t>DEPENDENCIA SEVERA, GRAN DEPENDENCIA O DISCAPACIDAD ≥ 50%</t>
  </si>
  <si>
    <t>VIOLENCIA DE GÉNERO</t>
  </si>
  <si>
    <t>EXCEDENCIA</t>
  </si>
  <si>
    <t>TOTAL</t>
  </si>
  <si>
    <t>CUIDADO FAMILIARES EN SITUACIÓN DE EXTREMA GRAVEDAD SANITARIA</t>
  </si>
  <si>
    <t>SUPERIOR A 20.000</t>
  </si>
  <si>
    <t>≥ 40 % - &lt; 45 %</t>
  </si>
  <si>
    <t>DEPENDENCIA SEVERA, GRAN DEPENDENCIA O DISCAPACIDAD≥ 50%</t>
  </si>
  <si>
    <t>Datos</t>
  </si>
  <si>
    <t>DEPENDENCIA</t>
  </si>
  <si>
    <t>EXTREMA GRAVEDAD</t>
  </si>
  <si>
    <t>SI</t>
  </si>
  <si>
    <t>REDUCCIÓN DE JORNAD</t>
  </si>
  <si>
    <t>≥ 33% - &lt;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</si>
</sst>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3" borderId="10" xfId="0" applyFont="1" applyFill="1" applyBorder="1"/>
    <xf numFmtId="0" fontId="0" fillId="3" borderId="11" xfId="0" applyFill="1" applyBorder="1" applyAlignment="1">
      <alignment horizontal="center"/>
    </xf>
    <xf numFmtId="0" fontId="0" fillId="5" borderId="1" xfId="0" applyFill="1" applyBorder="1"/>
    <xf numFmtId="4" fontId="0" fillId="5" borderId="2" xfId="0" applyNumberFormat="1" applyFill="1" applyBorder="1" applyAlignment="1">
      <alignment horizontal="center"/>
    </xf>
    <xf numFmtId="0" fontId="0" fillId="5" borderId="3" xfId="0" applyFill="1" applyBorder="1"/>
    <xf numFmtId="4" fontId="0" fillId="5" borderId="4" xfId="0" applyNumberFormat="1" applyFill="1" applyBorder="1" applyAlignment="1">
      <alignment horizontal="center"/>
    </xf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0" fillId="6" borderId="11" xfId="0" applyFill="1" applyBorder="1" applyAlignment="1">
      <alignment horizontal="center"/>
    </xf>
    <xf numFmtId="0" fontId="0" fillId="4" borderId="12" xfId="0" applyFill="1" applyBorder="1"/>
    <xf numFmtId="0" fontId="2" fillId="4" borderId="13" xfId="0" applyFont="1" applyFill="1" applyBorder="1" applyAlignment="1">
      <alignment horizontal="center"/>
    </xf>
    <xf numFmtId="0" fontId="1" fillId="4" borderId="14" xfId="0" applyFont="1" applyFill="1" applyBorder="1"/>
    <xf numFmtId="0" fontId="0" fillId="4" borderId="15" xfId="0" applyFill="1" applyBorder="1" applyAlignment="1">
      <alignment horizontal="center"/>
    </xf>
    <xf numFmtId="9" fontId="0" fillId="4" borderId="15" xfId="0" applyNumberFormat="1" applyFill="1" applyBorder="1" applyAlignment="1">
      <alignment horizontal="center"/>
    </xf>
    <xf numFmtId="0" fontId="0" fillId="4" borderId="14" xfId="0" applyFill="1" applyBorder="1"/>
    <xf numFmtId="0" fontId="2" fillId="4" borderId="15" xfId="0" applyFont="1" applyFill="1" applyBorder="1" applyAlignment="1">
      <alignment horizontal="center"/>
    </xf>
    <xf numFmtId="0" fontId="1" fillId="4" borderId="16" xfId="0" applyFont="1" applyFill="1" applyBorder="1"/>
    <xf numFmtId="0" fontId="0" fillId="4" borderId="17" xfId="0" applyFill="1" applyBorder="1" applyAlignment="1">
      <alignment horizontal="center"/>
    </xf>
    <xf numFmtId="0" fontId="0" fillId="8" borderId="1" xfId="0" applyFill="1" applyBorder="1"/>
    <xf numFmtId="4" fontId="0" fillId="8" borderId="2" xfId="0" applyNumberFormat="1" applyFill="1" applyBorder="1" applyAlignment="1">
      <alignment horizontal="center"/>
    </xf>
    <xf numFmtId="0" fontId="0" fillId="8" borderId="3" xfId="0" applyFill="1" applyBorder="1"/>
    <xf numFmtId="4" fontId="0" fillId="8" borderId="4" xfId="0" applyNumberFormat="1" applyFill="1" applyBorder="1" applyAlignment="1">
      <alignment horizontal="center"/>
    </xf>
    <xf numFmtId="0" fontId="1" fillId="6" borderId="5" xfId="0" applyFont="1" applyFill="1" applyBorder="1"/>
    <xf numFmtId="4" fontId="1" fillId="6" borderId="6" xfId="0" applyNumberFormat="1" applyFont="1" applyFill="1" applyBorder="1" applyAlignment="1">
      <alignment horizontal="center"/>
    </xf>
    <xf numFmtId="0" fontId="0" fillId="7" borderId="12" xfId="0" applyFill="1" applyBorder="1"/>
    <xf numFmtId="0" fontId="2" fillId="7" borderId="13" xfId="0" applyFont="1" applyFill="1" applyBorder="1" applyAlignment="1">
      <alignment horizontal="center"/>
    </xf>
    <xf numFmtId="0" fontId="1" fillId="7" borderId="14" xfId="0" applyFont="1" applyFill="1" applyBorder="1"/>
    <xf numFmtId="0" fontId="0" fillId="7" borderId="15" xfId="0" applyFill="1" applyBorder="1" applyAlignment="1">
      <alignment horizontal="center"/>
    </xf>
    <xf numFmtId="9" fontId="0" fillId="7" borderId="15" xfId="0" applyNumberForma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" fillId="7" borderId="16" xfId="0" applyFont="1" applyFill="1" applyBorder="1"/>
    <xf numFmtId="0" fontId="0" fillId="7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0867-A88A-434F-8F1C-EB310F0E5F4B}">
  <dimension ref="A1:F36"/>
  <sheetViews>
    <sheetView tabSelected="1" workbookViewId="0">
      <selection activeCell="A25" sqref="A25"/>
    </sheetView>
  </sheetViews>
  <sheetFormatPr baseColWidth="10" defaultColWidth="11.42578125" defaultRowHeight="15" x14ac:dyDescent="0.25"/>
  <cols>
    <col min="1" max="1" width="62.42578125" bestFit="1" customWidth="1"/>
    <col min="2" max="2" width="73" bestFit="1" customWidth="1"/>
    <col min="3" max="3" width="3.140625" customWidth="1"/>
    <col min="4" max="4" width="3" customWidth="1"/>
    <col min="5" max="5" width="51.28515625" customWidth="1"/>
    <col min="6" max="6" width="73" bestFit="1" customWidth="1"/>
  </cols>
  <sheetData>
    <row r="1" spans="1:6" ht="15.75" thickBot="1" x14ac:dyDescent="0.3"/>
    <row r="2" spans="1:6" ht="24" thickBot="1" x14ac:dyDescent="0.4">
      <c r="A2" s="3" t="s">
        <v>19</v>
      </c>
      <c r="B2" s="4"/>
      <c r="C2" s="4"/>
      <c r="D2" s="4"/>
      <c r="E2" s="4"/>
      <c r="F2" s="5"/>
    </row>
    <row r="4" spans="1:6" ht="18.75" x14ac:dyDescent="0.3">
      <c r="A4" s="6" t="s">
        <v>0</v>
      </c>
      <c r="B4" s="7"/>
      <c r="E4" s="14" t="s">
        <v>1</v>
      </c>
      <c r="F4" s="15"/>
    </row>
    <row r="5" spans="1:6" x14ac:dyDescent="0.25">
      <c r="A5" s="16"/>
      <c r="B5" s="17" t="s">
        <v>2</v>
      </c>
      <c r="E5" s="31"/>
      <c r="F5" s="32" t="s">
        <v>2</v>
      </c>
    </row>
    <row r="6" spans="1:6" x14ac:dyDescent="0.25">
      <c r="A6" s="18" t="s">
        <v>3</v>
      </c>
      <c r="B6" s="19" t="s">
        <v>4</v>
      </c>
      <c r="E6" s="33" t="s">
        <v>5</v>
      </c>
      <c r="F6" s="34" t="s">
        <v>20</v>
      </c>
    </row>
    <row r="7" spans="1:6" x14ac:dyDescent="0.25">
      <c r="A7" s="18" t="s">
        <v>6</v>
      </c>
      <c r="B7" s="20">
        <v>0.5</v>
      </c>
      <c r="E7" s="33" t="s">
        <v>6</v>
      </c>
      <c r="F7" s="35">
        <v>0.7</v>
      </c>
    </row>
    <row r="8" spans="1:6" x14ac:dyDescent="0.25">
      <c r="A8" s="18" t="s">
        <v>7</v>
      </c>
      <c r="B8" s="19">
        <v>100</v>
      </c>
      <c r="E8" s="33" t="s">
        <v>8</v>
      </c>
      <c r="F8" s="34" t="s">
        <v>21</v>
      </c>
    </row>
    <row r="9" spans="1:6" x14ac:dyDescent="0.25">
      <c r="A9" s="21"/>
      <c r="B9" s="19"/>
      <c r="E9" s="33" t="s">
        <v>10</v>
      </c>
      <c r="F9" s="34">
        <v>223</v>
      </c>
    </row>
    <row r="10" spans="1:6" x14ac:dyDescent="0.25">
      <c r="A10" s="21"/>
      <c r="B10" s="22" t="s">
        <v>11</v>
      </c>
      <c r="E10" s="33"/>
      <c r="F10" s="34"/>
    </row>
    <row r="11" spans="1:6" x14ac:dyDescent="0.25">
      <c r="A11" s="18" t="s">
        <v>12</v>
      </c>
      <c r="B11" s="19" t="s">
        <v>13</v>
      </c>
      <c r="E11" s="33"/>
      <c r="F11" s="36" t="s">
        <v>11</v>
      </c>
    </row>
    <row r="12" spans="1:6" x14ac:dyDescent="0.25">
      <c r="A12" s="18" t="s">
        <v>14</v>
      </c>
      <c r="B12" s="19" t="s">
        <v>13</v>
      </c>
      <c r="E12" s="33" t="s">
        <v>12</v>
      </c>
      <c r="F12" s="34" t="s">
        <v>13</v>
      </c>
    </row>
    <row r="13" spans="1:6" x14ac:dyDescent="0.25">
      <c r="A13" s="18" t="s">
        <v>15</v>
      </c>
      <c r="B13" s="19" t="s">
        <v>13</v>
      </c>
      <c r="E13" s="33" t="s">
        <v>14</v>
      </c>
      <c r="F13" s="34" t="s">
        <v>13</v>
      </c>
    </row>
    <row r="14" spans="1:6" x14ac:dyDescent="0.25">
      <c r="A14" s="23" t="s">
        <v>16</v>
      </c>
      <c r="B14" s="24" t="s">
        <v>13</v>
      </c>
      <c r="E14" s="33" t="s">
        <v>15</v>
      </c>
      <c r="F14" s="34" t="s">
        <v>13</v>
      </c>
    </row>
    <row r="15" spans="1:6" x14ac:dyDescent="0.25">
      <c r="B15" s="1"/>
      <c r="E15" s="37" t="s">
        <v>16</v>
      </c>
      <c r="F15" s="38" t="s">
        <v>13</v>
      </c>
    </row>
    <row r="16" spans="1:6" ht="15.75" thickBot="1" x14ac:dyDescent="0.3">
      <c r="B16" s="1"/>
      <c r="F16" s="1"/>
    </row>
    <row r="17" spans="1:6" ht="15.75" thickBot="1" x14ac:dyDescent="0.3">
      <c r="A17" s="8" t="s">
        <v>17</v>
      </c>
      <c r="B17" s="9">
        <f>IF((B6=Datos!C4),((Datos!E4/180)*B8)*B7,((Datos!E5/180)*B8)*B7)</f>
        <v>479.44444444444446</v>
      </c>
      <c r="F17" s="1"/>
    </row>
    <row r="18" spans="1:6" x14ac:dyDescent="0.25">
      <c r="A18" s="10" t="s">
        <v>12</v>
      </c>
      <c r="B18" s="11">
        <f>IF(B11=Datos!A6,(B17*1.3-B17),0)</f>
        <v>0</v>
      </c>
      <c r="E18" s="25" t="s">
        <v>8</v>
      </c>
      <c r="F18" s="26">
        <f>IF(AND(F6=Datos!C8,F8=Datos!C9),((Datos!E9/360)*F9)*F7,IF(AND(F6=Datos!C8,F8=Datos!C10),((Datos!E10/360)*F9)*F7,IF(AND(F6=Datos!C8,F8=Datos!C11),((Datos!E11/360)*F9)*F7,IF(AND(F6=Datos!C13,F8=Datos!C14),((Datos!E14/360)*F9)*F7,IF(AND(F6=Datos!C13,F8=Datos!C15),((Datos!E15/360)*F9)*F7,IF(AND(F6=Datos!C13,F8=Datos!C16),((Datos!E16/360)*F9)*F7,0))))))</f>
        <v>914.91944444444425</v>
      </c>
    </row>
    <row r="19" spans="1:6" x14ac:dyDescent="0.25">
      <c r="A19" s="10" t="s">
        <v>14</v>
      </c>
      <c r="B19" s="11">
        <f>IF(B12=Datos!A6,(B17*1.3-B17),0)</f>
        <v>0</v>
      </c>
      <c r="E19" s="27" t="s">
        <v>12</v>
      </c>
      <c r="F19" s="28">
        <f>IF(F12=Datos!A6,(F18*1.3-F18),0)</f>
        <v>0</v>
      </c>
    </row>
    <row r="20" spans="1:6" x14ac:dyDescent="0.25">
      <c r="A20" s="10" t="s">
        <v>22</v>
      </c>
      <c r="B20" s="11">
        <f>IF(B13=Datos!A6,(B17*1.3-B17),0)</f>
        <v>0</v>
      </c>
      <c r="E20" s="27" t="s">
        <v>14</v>
      </c>
      <c r="F20" s="28">
        <f>IF(F13=Datos!A6,(F18*1.3-F18),0)</f>
        <v>0</v>
      </c>
    </row>
    <row r="21" spans="1:6" ht="15.75" thickBot="1" x14ac:dyDescent="0.3">
      <c r="A21" s="10" t="s">
        <v>16</v>
      </c>
      <c r="B21" s="11">
        <f>IF(B14=Datos!A6,(B17*1.3-B17),0)</f>
        <v>0</v>
      </c>
      <c r="E21" s="27" t="s">
        <v>15</v>
      </c>
      <c r="F21" s="28">
        <f>IF(F14=Datos!A6,(F18*1.3-F18),0)</f>
        <v>0</v>
      </c>
    </row>
    <row r="22" spans="1:6" ht="16.5" thickTop="1" thickBot="1" x14ac:dyDescent="0.3">
      <c r="A22" s="12" t="s">
        <v>18</v>
      </c>
      <c r="B22" s="13">
        <f>SUM(B17:B21)</f>
        <v>479.44444444444446</v>
      </c>
      <c r="E22" s="27" t="s">
        <v>16</v>
      </c>
      <c r="F22" s="28">
        <f>IF(F15=Datos!A6,(F18*1.3-F18),0)</f>
        <v>0</v>
      </c>
    </row>
    <row r="23" spans="1:6" ht="16.5" thickTop="1" thickBot="1" x14ac:dyDescent="0.3">
      <c r="B23" s="1"/>
      <c r="E23" s="29" t="s">
        <v>18</v>
      </c>
      <c r="F23" s="30">
        <f>SUM(F18:F22)</f>
        <v>914.91944444444425</v>
      </c>
    </row>
    <row r="24" spans="1:6" ht="15.75" thickTop="1" x14ac:dyDescent="0.25"/>
    <row r="28" spans="1:6" x14ac:dyDescent="0.25">
      <c r="F28" s="2"/>
    </row>
    <row r="29" spans="1:6" x14ac:dyDescent="0.25">
      <c r="F29" s="2"/>
    </row>
    <row r="30" spans="1:6" x14ac:dyDescent="0.25">
      <c r="F30" s="2"/>
    </row>
    <row r="31" spans="1:6" x14ac:dyDescent="0.25">
      <c r="F31" s="2"/>
    </row>
    <row r="32" spans="1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</sheetData>
  <mergeCells count="1">
    <mergeCell ref="A2:F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3F160A-0CD9-486E-BE43-B20DE0A90966}">
          <x14:formula1>
            <xm:f>Datos!$A$9:$A$11</xm:f>
          </x14:formula1>
          <xm:sqref>F8</xm:sqref>
        </x14:dataValidation>
        <x14:dataValidation type="list" allowBlank="1" showInputMessage="1" showErrorMessage="1" xr:uid="{358F0B06-2936-44C5-924C-8B5B2A2B7B42}">
          <x14:formula1>
            <xm:f>Datos!$A$6:$A$7</xm:f>
          </x14:formula1>
          <xm:sqref>F12:F15 B11:B14</xm:sqref>
        </x14:dataValidation>
        <x14:dataValidation type="list" allowBlank="1" showInputMessage="1" showErrorMessage="1" xr:uid="{6805845C-BCE7-486D-83B5-2A3F2EAE02AB}">
          <x14:formula1>
            <xm:f>Datos!$A$1:$A$2</xm:f>
          </x14:formula1>
          <xm:sqref>B6 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31" sqref="C31"/>
    </sheetView>
  </sheetViews>
  <sheetFormatPr baseColWidth="10" defaultColWidth="11.42578125" defaultRowHeight="15" x14ac:dyDescent="0.25"/>
  <cols>
    <col min="2" max="2" width="22.140625" bestFit="1" customWidth="1"/>
    <col min="3" max="3" width="24.85546875" bestFit="1" customWidth="1"/>
    <col min="4" max="4" width="13.5703125" bestFit="1" customWidth="1"/>
    <col min="5" max="5" width="19.7109375" bestFit="1" customWidth="1"/>
  </cols>
  <sheetData>
    <row r="1" spans="1:5" x14ac:dyDescent="0.25">
      <c r="A1" t="s">
        <v>20</v>
      </c>
    </row>
    <row r="2" spans="1:5" x14ac:dyDescent="0.25">
      <c r="A2" t="s">
        <v>4</v>
      </c>
    </row>
    <row r="3" spans="1:5" x14ac:dyDescent="0.25">
      <c r="B3" t="s">
        <v>23</v>
      </c>
      <c r="D3" t="s">
        <v>24</v>
      </c>
      <c r="E3" t="s">
        <v>25</v>
      </c>
    </row>
    <row r="4" spans="1:5" x14ac:dyDescent="0.25">
      <c r="B4" t="s">
        <v>17</v>
      </c>
      <c r="C4" t="s">
        <v>20</v>
      </c>
      <c r="D4" s="2">
        <v>2942</v>
      </c>
      <c r="E4" s="2">
        <v>1450</v>
      </c>
    </row>
    <row r="5" spans="1:5" x14ac:dyDescent="0.25">
      <c r="C5" t="s">
        <v>4</v>
      </c>
      <c r="D5" s="2">
        <v>3500</v>
      </c>
      <c r="E5" s="2">
        <v>1726</v>
      </c>
    </row>
    <row r="6" spans="1:5" x14ac:dyDescent="0.25">
      <c r="A6" t="s">
        <v>26</v>
      </c>
      <c r="D6" s="2"/>
      <c r="E6" s="2"/>
    </row>
    <row r="7" spans="1:5" x14ac:dyDescent="0.25">
      <c r="A7" t="s">
        <v>13</v>
      </c>
      <c r="D7" s="2"/>
      <c r="E7" s="2"/>
    </row>
    <row r="8" spans="1:5" x14ac:dyDescent="0.25">
      <c r="B8" t="s">
        <v>27</v>
      </c>
      <c r="C8" t="s">
        <v>20</v>
      </c>
      <c r="D8" s="2"/>
      <c r="E8" s="2"/>
    </row>
    <row r="9" spans="1:5" x14ac:dyDescent="0.25">
      <c r="A9" t="s">
        <v>9</v>
      </c>
      <c r="C9" t="s">
        <v>9</v>
      </c>
      <c r="D9" s="2">
        <v>2354</v>
      </c>
      <c r="E9" s="2">
        <v>2322</v>
      </c>
    </row>
    <row r="10" spans="1:5" x14ac:dyDescent="0.25">
      <c r="A10" t="s">
        <v>21</v>
      </c>
      <c r="C10" t="s">
        <v>21</v>
      </c>
      <c r="D10" s="2">
        <v>2140</v>
      </c>
      <c r="E10" s="2">
        <v>2110</v>
      </c>
    </row>
    <row r="11" spans="1:5" x14ac:dyDescent="0.25">
      <c r="A11" t="s">
        <v>28</v>
      </c>
      <c r="C11" t="s">
        <v>28</v>
      </c>
      <c r="D11" s="2">
        <v>1819</v>
      </c>
      <c r="E11" s="2">
        <v>1794</v>
      </c>
    </row>
    <row r="12" spans="1:5" x14ac:dyDescent="0.25">
      <c r="D12" s="2"/>
      <c r="E12" s="2"/>
    </row>
    <row r="13" spans="1:5" x14ac:dyDescent="0.25">
      <c r="B13" t="s">
        <v>27</v>
      </c>
      <c r="C13" t="s">
        <v>4</v>
      </c>
      <c r="D13" s="2"/>
      <c r="E13" s="2"/>
    </row>
    <row r="14" spans="1:5" x14ac:dyDescent="0.25">
      <c r="C14" t="s">
        <v>9</v>
      </c>
      <c r="D14" s="2">
        <v>2800</v>
      </c>
      <c r="E14" s="2">
        <v>2760</v>
      </c>
    </row>
    <row r="15" spans="1:5" x14ac:dyDescent="0.25">
      <c r="C15" t="s">
        <v>21</v>
      </c>
      <c r="D15" s="2">
        <v>2500</v>
      </c>
      <c r="E15" s="2">
        <v>2464</v>
      </c>
    </row>
    <row r="16" spans="1:5" x14ac:dyDescent="0.25">
      <c r="C16" t="s">
        <v>28</v>
      </c>
      <c r="D16" s="2">
        <v>2200</v>
      </c>
      <c r="E16" s="2">
        <v>2170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5" ma:contentTypeDescription="Crear nuevo documento." ma:contentTypeScope="" ma:versionID="2d945936cc5b4f3cbe844ae1044641dd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0bbc9ab229af72075becdd084e348098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98fd8a-560b-432a-8b44-16ce9b29f0e6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8A1E4-7913-4067-A0DA-45468A58D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Extrema gravedad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2025-03-25T15:00:32Z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