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4\DEIALDIAK\NOLEGA\"/>
    </mc:Choice>
  </mc:AlternateContent>
  <workbookProtection workbookAlgorithmName="SHA-512" workbookHashValue="2g83TYHik2QdIhlUYdhoiKLAapsu7v/3LrKdPPu3Zmi4lIOoctRKvCLkpHYLx/FE1E9dHetbYmVLjqX39GzU9w==" workbookSaltValue="Pb4cTn43RrQ04rmKuBv2fw==" workbookSpinCount="100000" lockStructure="1"/>
  <bookViews>
    <workbookView xWindow="-15" yWindow="6180" windowWidth="28860" windowHeight="6225"/>
  </bookViews>
  <sheets>
    <sheet name="Justifikazio-orria" sheetId="12" r:id="rId1"/>
    <sheet name="Data" sheetId="11" state="hidden" r:id="rId2"/>
  </sheets>
  <definedNames>
    <definedName name="_xlnm._FilterDatabase" localSheetId="1" hidden="1">Data!$B$3:$M$3</definedName>
    <definedName name="Ejecución">#REF!</definedName>
    <definedName name="_xlnm.Print_Area" localSheetId="0">'Justifikazio-orria'!$B$1:$U$95</definedName>
    <definedName name="Si_No">#REF!</definedName>
  </definedNames>
  <calcPr calcId="162913"/>
</workbook>
</file>

<file path=xl/calcChain.xml><?xml version="1.0" encoding="utf-8"?>
<calcChain xmlns="http://schemas.openxmlformats.org/spreadsheetml/2006/main">
  <c r="R8" i="12" l="1"/>
  <c r="M8" i="12"/>
  <c r="H8" i="12"/>
  <c r="C8" i="12"/>
  <c r="S6" i="12"/>
  <c r="I6" i="12"/>
  <c r="K4" i="12"/>
  <c r="S8" i="12" l="1"/>
  <c r="N8" i="12"/>
  <c r="I8" i="12"/>
  <c r="D8" i="12"/>
  <c r="S87" i="12"/>
</calcChain>
</file>

<file path=xl/sharedStrings.xml><?xml version="1.0" encoding="utf-8"?>
<sst xmlns="http://schemas.openxmlformats.org/spreadsheetml/2006/main" count="2250" uniqueCount="1295">
  <si>
    <t>Kodea</t>
  </si>
  <si>
    <t>010160</t>
  </si>
  <si>
    <t>CPEIPS ARESKETA IKASTOLA HLBHIP</t>
  </si>
  <si>
    <t>010195</t>
  </si>
  <si>
    <t>010170</t>
  </si>
  <si>
    <t>CPEIP BASTIDA IKASTOLA HLHIP</t>
  </si>
  <si>
    <t>010174</t>
  </si>
  <si>
    <t>CPEIPS LAUDIO IKASTOLA HLBHIP</t>
  </si>
  <si>
    <t>010202</t>
  </si>
  <si>
    <t>CPEIPS LAUTADA IKASTOLA HLBHIP</t>
  </si>
  <si>
    <t>010244</t>
  </si>
  <si>
    <t>010229</t>
  </si>
  <si>
    <t>CPEIPS CARMELITAS-SAGRADO CORAZÓN HLBHIP</t>
  </si>
  <si>
    <t>010218</t>
  </si>
  <si>
    <t>CPEIPS HOGAR SAN JOSE HLBHIP</t>
  </si>
  <si>
    <t>010188</t>
  </si>
  <si>
    <t>010228</t>
  </si>
  <si>
    <t>CPEIPS SAGRADO CORAZÓN HLBHIP</t>
  </si>
  <si>
    <t>010221</t>
  </si>
  <si>
    <t>CPEIPS URKIDE HLBHIP</t>
  </si>
  <si>
    <t>010237</t>
  </si>
  <si>
    <t>014493</t>
  </si>
  <si>
    <t>CPEIPS ANDRA MARI IKASTOLA HLBHIP</t>
  </si>
  <si>
    <t>014566</t>
  </si>
  <si>
    <t>014567</t>
  </si>
  <si>
    <t>CPEIPS LA MILAGROSA HLBHIP</t>
  </si>
  <si>
    <t>014583</t>
  </si>
  <si>
    <t>014586</t>
  </si>
  <si>
    <t>CPEIPS SAN JUAN BOSCO HLBHIP</t>
  </si>
  <si>
    <t>014587</t>
  </si>
  <si>
    <t>014502</t>
  </si>
  <si>
    <t>CPEIPS ELEIZALDE IKASTOLA HLBHIP</t>
  </si>
  <si>
    <t>014602</t>
  </si>
  <si>
    <t>014495</t>
  </si>
  <si>
    <t>CPEIPS ABUSU IKASTOLA HLBHIP</t>
  </si>
  <si>
    <t>014619</t>
  </si>
  <si>
    <t>CPEIPS ÁNGELES CUSTODIOS HLBHIP</t>
  </si>
  <si>
    <t>014629</t>
  </si>
  <si>
    <t>CPEIPS BERRIO-OTXOA HLBHIP</t>
  </si>
  <si>
    <t>014637</t>
  </si>
  <si>
    <t>014658</t>
  </si>
  <si>
    <t>CPEIPS LA SALLE BILBAO HLBHIP</t>
  </si>
  <si>
    <t>014663</t>
  </si>
  <si>
    <t>CPEIPS MADRE DE DIOS HLBHIP</t>
  </si>
  <si>
    <t>014709</t>
  </si>
  <si>
    <t>CPEIPS TRUEBA DE ARTXANDA HLBHIP</t>
  </si>
  <si>
    <t>014516</t>
  </si>
  <si>
    <t>CPEIPS URRETXINDORRA IKASTOLA HLBHIP</t>
  </si>
  <si>
    <t>014676</t>
  </si>
  <si>
    <t>014518</t>
  </si>
  <si>
    <t>CPEIPS KURUTZIAGA IKASTOLA HLBHIP</t>
  </si>
  <si>
    <t>014727</t>
  </si>
  <si>
    <t>014729</t>
  </si>
  <si>
    <t>CPEIPS SAN JOSE-JESUITAK HLBHIP</t>
  </si>
  <si>
    <t>015220</t>
  </si>
  <si>
    <t>CPES IBAIZABAL KOOP. E. IKASTOLA BHIP</t>
  </si>
  <si>
    <t>014838</t>
  </si>
  <si>
    <t>014521</t>
  </si>
  <si>
    <t>CPEIPS EGUZKIBEGI IKASTOLA HLBHIP</t>
  </si>
  <si>
    <t>014526</t>
  </si>
  <si>
    <t>CPEIPS SAN FIDEL IKASTOLA HLBHIP</t>
  </si>
  <si>
    <t>014524</t>
  </si>
  <si>
    <t>014761</t>
  </si>
  <si>
    <t>015064</t>
  </si>
  <si>
    <t>CPEIPS BETIKO IKASTOLA HLBHIP</t>
  </si>
  <si>
    <t>014769</t>
  </si>
  <si>
    <t>CPEIPS NTRA. SRA. DE LAS MERCEDES HLBHIP</t>
  </si>
  <si>
    <t>014530</t>
  </si>
  <si>
    <t>CPEIPS RESURRECCIÓN M. DE AZKUE IKASTOLA HLBHIP</t>
  </si>
  <si>
    <t>014561</t>
  </si>
  <si>
    <t>CPEIPS LAURO IKASTOLA HLBHIP</t>
  </si>
  <si>
    <t>014777</t>
  </si>
  <si>
    <t>014816</t>
  </si>
  <si>
    <t>014544</t>
  </si>
  <si>
    <t>CPEIPS ASTI-LEKU IKASTOLA HLBHIP</t>
  </si>
  <si>
    <t>014796</t>
  </si>
  <si>
    <t>CPEIPS STA. MARÍA HLBHIP</t>
  </si>
  <si>
    <t>014811</t>
  </si>
  <si>
    <t>CPEIP STA. EULALIA HLHIP</t>
  </si>
  <si>
    <t>014550</t>
  </si>
  <si>
    <t>CPEIPS BIHOTZ GAZTEA IKASTOLA HLBHIP</t>
  </si>
  <si>
    <t>014809</t>
  </si>
  <si>
    <t>CPEIPS SAN JOSE HLBHIP</t>
  </si>
  <si>
    <t>014817</t>
  </si>
  <si>
    <t>CPEIPS AMOR MISERICORDIOSO HLBHIP</t>
  </si>
  <si>
    <t>014820</t>
  </si>
  <si>
    <t>CPEIPS BEGOÑAKO ANDRA MARI HLBHIP</t>
  </si>
  <si>
    <t>014824</t>
  </si>
  <si>
    <t>012309</t>
  </si>
  <si>
    <t>CPEIPS AITA LARRAMENDI IKASTOLA HLBHIP</t>
  </si>
  <si>
    <t>012746</t>
  </si>
  <si>
    <t>012395</t>
  </si>
  <si>
    <t>012347</t>
  </si>
  <si>
    <t>012345</t>
  </si>
  <si>
    <t>CPEIPS SAN FRANTZISKO XABIER HLBHIP</t>
  </si>
  <si>
    <t>012399</t>
  </si>
  <si>
    <t>CPEIPS SAN JOSE DE FLOREAGA HLBHIP</t>
  </si>
  <si>
    <t>012404</t>
  </si>
  <si>
    <t>CPEIPS IRAURGI HLBHIP</t>
  </si>
  <si>
    <t>012380</t>
  </si>
  <si>
    <t>CPEIPS MARIAREN LAGUNDIA IKASTOLA HLBHIP</t>
  </si>
  <si>
    <t>012361</t>
  </si>
  <si>
    <t>CPEIPS AXULAR LIZEOA HLBHIP</t>
  </si>
  <si>
    <t>012364</t>
  </si>
  <si>
    <t>CPEIPS HERRI-AMETSA IKASTOLA HLBHIP</t>
  </si>
  <si>
    <t>012512</t>
  </si>
  <si>
    <t>012513</t>
  </si>
  <si>
    <t>012514</t>
  </si>
  <si>
    <t>CPEIPS LA SALLE HLBHIP</t>
  </si>
  <si>
    <t>012542</t>
  </si>
  <si>
    <t>012547</t>
  </si>
  <si>
    <t>CPEIPS STA. TERESA HLBHIP</t>
  </si>
  <si>
    <t>012372</t>
  </si>
  <si>
    <t>CPEIPS ZURRIOLA IKASTOLA HLBHIP</t>
  </si>
  <si>
    <t>012479</t>
  </si>
  <si>
    <t>012362</t>
  </si>
  <si>
    <t>CPES J.M. BARANDIARAN LIZEOA BHIP</t>
  </si>
  <si>
    <t>012418</t>
  </si>
  <si>
    <t>CPEIP LA SALLE-ISASI HLHIP</t>
  </si>
  <si>
    <t>012419</t>
  </si>
  <si>
    <t>CPEIPS STA. MARÍA DE LA PROVIDENCIA HLBHIP</t>
  </si>
  <si>
    <t>012416</t>
  </si>
  <si>
    <t>CPES NTRA. SRA. DE AZITAIN BHIP</t>
  </si>
  <si>
    <t>012473</t>
  </si>
  <si>
    <t>012471</t>
  </si>
  <si>
    <t>012330</t>
  </si>
  <si>
    <t>012331</t>
  </si>
  <si>
    <t>CPEPS ALMEN IKASTOLA LBHIP</t>
  </si>
  <si>
    <t>012428</t>
  </si>
  <si>
    <t>CPEIPS AMA GUADALUPEKOA HLBHIP</t>
  </si>
  <si>
    <t>012336</t>
  </si>
  <si>
    <t>CPEIPS UZTURPE IKASTOLA HLBHIP</t>
  </si>
  <si>
    <t>012438</t>
  </si>
  <si>
    <t>012339</t>
  </si>
  <si>
    <t>CPEIP IRURA IKASTOLA HLHIP</t>
  </si>
  <si>
    <t>012341</t>
  </si>
  <si>
    <t>CPEIPS SAN BENITO IKASTOLA HLBHIP</t>
  </si>
  <si>
    <t>012342</t>
  </si>
  <si>
    <t>CPEIPS HAZTEGI IKASTOLA HLBHIP</t>
  </si>
  <si>
    <t>012352</t>
  </si>
  <si>
    <t>CPEIPS HAURTZARO IKASTOLA HLBHIP</t>
  </si>
  <si>
    <t>012349</t>
  </si>
  <si>
    <t>CPEIPS TXANTXIKU IKASTOLA HLBHIP</t>
  </si>
  <si>
    <t>012384</t>
  </si>
  <si>
    <t>CPEIPS URRETXU-ZUMARRAGA IKASTOLA HLBHIP</t>
  </si>
  <si>
    <t>012378</t>
  </si>
  <si>
    <t>CPEIPS UDARREGI HLBHIP</t>
  </si>
  <si>
    <t>012386</t>
  </si>
  <si>
    <t>012592</t>
  </si>
  <si>
    <t>010002</t>
  </si>
  <si>
    <t>CEIP DULANTZI HLHI</t>
  </si>
  <si>
    <t>010327</t>
  </si>
  <si>
    <t>CEIP SAN MARTÍN HLHI</t>
  </si>
  <si>
    <t>010012</t>
  </si>
  <si>
    <t>CPI IKASBIDEA IKASTOLA IPI</t>
  </si>
  <si>
    <t>010010</t>
  </si>
  <si>
    <t>CEIP ARTEKO GURE AMA HLHI</t>
  </si>
  <si>
    <t>010165</t>
  </si>
  <si>
    <t>CEIP ETXAURREN IKASTOLA HLHI</t>
  </si>
  <si>
    <t>010604</t>
  </si>
  <si>
    <t>010022</t>
  </si>
  <si>
    <t>CEIP VÍCTOR TAPIA HLHI</t>
  </si>
  <si>
    <t>010172</t>
  </si>
  <si>
    <t>CEIP LANTZIEGO IKASTOLA HLHI</t>
  </si>
  <si>
    <t>010027</t>
  </si>
  <si>
    <t>CEIP FABIÁN LEGORBURU HLHI</t>
  </si>
  <si>
    <t>010338</t>
  </si>
  <si>
    <t>CEIP LAMUZA HLHI</t>
  </si>
  <si>
    <t>010351</t>
  </si>
  <si>
    <t>IES LAUDIO BHI</t>
  </si>
  <si>
    <t>010042</t>
  </si>
  <si>
    <t>CEIP UNAMUNZAGA HLHI</t>
  </si>
  <si>
    <t>010179</t>
  </si>
  <si>
    <t>CEIP P. LOPE DE LARREA IKASTOLA HLHI</t>
  </si>
  <si>
    <t>010052</t>
  </si>
  <si>
    <t>010450</t>
  </si>
  <si>
    <t>CEIP IBAIONDO HLHI</t>
  </si>
  <si>
    <t>010510</t>
  </si>
  <si>
    <t>CEIP LAKUABIZKARRA HLHI</t>
  </si>
  <si>
    <t>010142</t>
  </si>
  <si>
    <t>CEIP PEDRO IGNACIO BARRUTIA IKASTOLA HLHI</t>
  </si>
  <si>
    <t>010153</t>
  </si>
  <si>
    <t>CEIP TOKI EDER IKASTOLA HLHI</t>
  </si>
  <si>
    <t>IES KOLDO MITXELENA BHI</t>
  </si>
  <si>
    <t>010135</t>
  </si>
  <si>
    <t>IES LOS HERRÁN BHI</t>
  </si>
  <si>
    <t>010266</t>
  </si>
  <si>
    <t>IES MIGUEL DE UNAMUNO BHI</t>
  </si>
  <si>
    <t>010157</t>
  </si>
  <si>
    <t>IES MURGIA BHI</t>
  </si>
  <si>
    <t>014003</t>
  </si>
  <si>
    <t>CEIP ZELAIETA HLHI</t>
  </si>
  <si>
    <t>014006</t>
  </si>
  <si>
    <t>CEIP MTRO. ASKARTZA ISUSI HLHI</t>
  </si>
  <si>
    <t>014010</t>
  </si>
  <si>
    <t>IES DOLORES IBARRURI BHI</t>
  </si>
  <si>
    <t>015627</t>
  </si>
  <si>
    <t>014454</t>
  </si>
  <si>
    <t>CEIP AREATZA HLHI</t>
  </si>
  <si>
    <t>015020</t>
  </si>
  <si>
    <t>CEIP BARRUTIA HLHI</t>
  </si>
  <si>
    <t>015021</t>
  </si>
  <si>
    <t>IES BARRUTIALDE BHI</t>
  </si>
  <si>
    <t>014235</t>
  </si>
  <si>
    <t>CEIP ARRATIA HLHI</t>
  </si>
  <si>
    <t>014026</t>
  </si>
  <si>
    <t>CEIP ÁNGEL LARENA HLHI</t>
  </si>
  <si>
    <t>014451</t>
  </si>
  <si>
    <t>IES BALMASEDA BHI</t>
  </si>
  <si>
    <t>014038</t>
  </si>
  <si>
    <t>CEIP ARTEAGABEITIA HLHI</t>
  </si>
  <si>
    <t>014067</t>
  </si>
  <si>
    <t>CEIP IBAIBE HLHI</t>
  </si>
  <si>
    <t>014050</t>
  </si>
  <si>
    <t>CEIP MUKUSULUBA HLHI</t>
  </si>
  <si>
    <t>014055</t>
  </si>
  <si>
    <t>014064</t>
  </si>
  <si>
    <t>IES ANTONIO TRUEBA BHI</t>
  </si>
  <si>
    <t>014066</t>
  </si>
  <si>
    <t>IES BEURKO BHI</t>
  </si>
  <si>
    <t>014065</t>
  </si>
  <si>
    <t>IES CRUCES BHI</t>
  </si>
  <si>
    <t>014073</t>
  </si>
  <si>
    <t>014087</t>
  </si>
  <si>
    <t>IES URIBARRI BHI</t>
  </si>
  <si>
    <t>014090</t>
  </si>
  <si>
    <t>CEIP BERANGO-MERANA HLHI</t>
  </si>
  <si>
    <t>015106</t>
  </si>
  <si>
    <t>014097</t>
  </si>
  <si>
    <t>CEIP LEARRETA-MARKINA HLHI</t>
  </si>
  <si>
    <t>015073</t>
  </si>
  <si>
    <t>IES BERRIZ BHI</t>
  </si>
  <si>
    <t>014510</t>
  </si>
  <si>
    <t>014126</t>
  </si>
  <si>
    <t>CEIP LUIS BRIÑAS-SANTUTXU HLHI</t>
  </si>
  <si>
    <t>014131</t>
  </si>
  <si>
    <t>CEIP MAESTRO GARCIA RIVERO HLHI</t>
  </si>
  <si>
    <t>014137</t>
  </si>
  <si>
    <t>CEIP PÍO BAROJA HLHI</t>
  </si>
  <si>
    <t>014151</t>
  </si>
  <si>
    <t>CEIP TXURDINAGA HLHI</t>
  </si>
  <si>
    <t>014188</t>
  </si>
  <si>
    <t>IES GABRIEL ARESTI BHI</t>
  </si>
  <si>
    <t>015724</t>
  </si>
  <si>
    <t>IES IGNACIO ELLACURÍA-ZURBARAN BHI</t>
  </si>
  <si>
    <t>015075</t>
  </si>
  <si>
    <t>IES LUIS BRIÑAS-SANTUTXU BHI</t>
  </si>
  <si>
    <t>014189</t>
  </si>
  <si>
    <t>014191</t>
  </si>
  <si>
    <t>014192</t>
  </si>
  <si>
    <t>IES SAN ADRIAN BHI</t>
  </si>
  <si>
    <t>015191</t>
  </si>
  <si>
    <t>IES SAN IGNACIO BHI</t>
  </si>
  <si>
    <t>014190</t>
  </si>
  <si>
    <t>IES TXURDINAGA BEHEKOA BHI</t>
  </si>
  <si>
    <t>015078</t>
  </si>
  <si>
    <t>IES ZORROZA BHI</t>
  </si>
  <si>
    <t>014230</t>
  </si>
  <si>
    <t>014464</t>
  </si>
  <si>
    <t>CEIP DERIO HLHI</t>
  </si>
  <si>
    <t>014466</t>
  </si>
  <si>
    <t>015307</t>
  </si>
  <si>
    <t>IES FRAY JUAN DE ZUMARRAGA-DURANGO BHI</t>
  </si>
  <si>
    <t>014560</t>
  </si>
  <si>
    <t>CEIP ALTZAGA IKASTOLA HLHI</t>
  </si>
  <si>
    <t>014256</t>
  </si>
  <si>
    <t>CEIP MANUELA ZUBIZARRETA HLHI</t>
  </si>
  <si>
    <t>014280</t>
  </si>
  <si>
    <t>CEIP UNKINA HLHI</t>
  </si>
  <si>
    <t>015101</t>
  </si>
  <si>
    <t>CEIP URRETA HLHI</t>
  </si>
  <si>
    <t>014284</t>
  </si>
  <si>
    <t>CEIP MONTORRE HLHI</t>
  </si>
  <si>
    <t>014320</t>
  </si>
  <si>
    <t>IES GERNIKA BHI</t>
  </si>
  <si>
    <t>014288</t>
  </si>
  <si>
    <t>CEIP ANDRA MARI HLHI</t>
  </si>
  <si>
    <t>014523</t>
  </si>
  <si>
    <t>CEIP GEROA IKASTOLA HLHI</t>
  </si>
  <si>
    <t>014290</t>
  </si>
  <si>
    <t>CEIP JUAN BAUTISTA ZABALA HLHI</t>
  </si>
  <si>
    <t>015109</t>
  </si>
  <si>
    <t>IES AIXERROTA BHI</t>
  </si>
  <si>
    <t>014287</t>
  </si>
  <si>
    <t>CEIP GORLIZ HLHI</t>
  </si>
  <si>
    <t>015757</t>
  </si>
  <si>
    <t>014456</t>
  </si>
  <si>
    <t>IES ARRATIA BHI</t>
  </si>
  <si>
    <t>015090</t>
  </si>
  <si>
    <t>IES JUAN OROBIOGOITIA BHI</t>
  </si>
  <si>
    <t>014327</t>
  </si>
  <si>
    <t>CEIP LARRABETZU HLHI</t>
  </si>
  <si>
    <t>014332</t>
  </si>
  <si>
    <t>CEIP LAMIAKO HLHI</t>
  </si>
  <si>
    <t>014340</t>
  </si>
  <si>
    <t>014339</t>
  </si>
  <si>
    <t>IES JOSE MIGUEL BARANDIARAN BHI</t>
  </si>
  <si>
    <t>014925</t>
  </si>
  <si>
    <t>CEIP LEKEITIO HLHI</t>
  </si>
  <si>
    <t>015624</t>
  </si>
  <si>
    <t>IES LEKEITIO BHI</t>
  </si>
  <si>
    <t>014341</t>
  </si>
  <si>
    <t>014407</t>
  </si>
  <si>
    <t>014352</t>
  </si>
  <si>
    <t>014361</t>
  </si>
  <si>
    <t>CEIP MUNDAKA HLHI</t>
  </si>
  <si>
    <t>014367</t>
  </si>
  <si>
    <t>015108</t>
  </si>
  <si>
    <t>014025</t>
  </si>
  <si>
    <t>CEIP MUNITIBAR HLHI</t>
  </si>
  <si>
    <t>014539</t>
  </si>
  <si>
    <t>CEIP MUSKIZKO IKASTOLA HLHI</t>
  </si>
  <si>
    <t>014370</t>
  </si>
  <si>
    <t>CEIP PEDRO CANTARRANA HLHI</t>
  </si>
  <si>
    <t>014356</t>
  </si>
  <si>
    <t>CEIP URRETXINDORRA HLHI</t>
  </si>
  <si>
    <t>014378</t>
  </si>
  <si>
    <t>CEIP ZALDUPE HLHI</t>
  </si>
  <si>
    <t>015623</t>
  </si>
  <si>
    <t>IES ONDARROA BHI</t>
  </si>
  <si>
    <t>014426</t>
  </si>
  <si>
    <t>CEIP OTXARTAGA HLHI</t>
  </si>
  <si>
    <t>015093</t>
  </si>
  <si>
    <t>IES ORTUELLA BHI</t>
  </si>
  <si>
    <t>015143</t>
  </si>
  <si>
    <t>014391</t>
  </si>
  <si>
    <t>CEIP KANPAZAR HLHI</t>
  </si>
  <si>
    <t>014392</t>
  </si>
  <si>
    <t>015683</t>
  </si>
  <si>
    <t>014928</t>
  </si>
  <si>
    <t>014413</t>
  </si>
  <si>
    <t>CEIP LAS VIÑAS HLHI</t>
  </si>
  <si>
    <t>014430</t>
  </si>
  <si>
    <t>CEIP ALBIZ HLHI</t>
  </si>
  <si>
    <t>014432</t>
  </si>
  <si>
    <t>CEIP KUETO HLHI</t>
  </si>
  <si>
    <t>014486</t>
  </si>
  <si>
    <t>CEIP GORONDAGANE HLHI</t>
  </si>
  <si>
    <t>015094</t>
  </si>
  <si>
    <t>015178</t>
  </si>
  <si>
    <t>IES BURDINIBARRA BHI</t>
  </si>
  <si>
    <t>014457</t>
  </si>
  <si>
    <t>CEIP ZALDIBAR HLHI</t>
  </si>
  <si>
    <t>015095</t>
  </si>
  <si>
    <t>IES ZALLA BHI</t>
  </si>
  <si>
    <t>015245</t>
  </si>
  <si>
    <t>CEIP ZARATAMO HLHI</t>
  </si>
  <si>
    <t>014236</t>
  </si>
  <si>
    <t>CEIP ZEANURI HLHI</t>
  </si>
  <si>
    <t>014237</t>
  </si>
  <si>
    <t>CEIP ZUBIALDE HLHI</t>
  </si>
  <si>
    <t>012003</t>
  </si>
  <si>
    <t>012004</t>
  </si>
  <si>
    <t>012005</t>
  </si>
  <si>
    <t>CEIP ALKIZA HLHI</t>
  </si>
  <si>
    <t>013078</t>
  </si>
  <si>
    <t>012007</t>
  </si>
  <si>
    <t>CEIP ZUMADI HLHI</t>
  </si>
  <si>
    <t>012779</t>
  </si>
  <si>
    <t>012945</t>
  </si>
  <si>
    <t>IES KURTZEBARRI BHI</t>
  </si>
  <si>
    <t>013006</t>
  </si>
  <si>
    <t>IES ARRASATE BHI</t>
  </si>
  <si>
    <t>012017</t>
  </si>
  <si>
    <t>CEIP PELLO ERROTA HLHI</t>
  </si>
  <si>
    <t>012018</t>
  </si>
  <si>
    <t>CEIP JOXEMIEL BARANDIARAN ESKOLA HLHI</t>
  </si>
  <si>
    <t>012319</t>
  </si>
  <si>
    <t>CEIP AZKOITIKO IKASTOLA-XABIER MUNIBE HLHI</t>
  </si>
  <si>
    <t>012985</t>
  </si>
  <si>
    <t>013026</t>
  </si>
  <si>
    <t>012031</t>
  </si>
  <si>
    <t>CEIP J.A. MUÑAGORRI HLHI</t>
  </si>
  <si>
    <t>012265</t>
  </si>
  <si>
    <t>012032</t>
  </si>
  <si>
    <t>012358</t>
  </si>
  <si>
    <t>CEIP AITOR IKASTOLA HLHI</t>
  </si>
  <si>
    <t>012368</t>
  </si>
  <si>
    <t>012185</t>
  </si>
  <si>
    <t>CEIP MENDIOLA HLHI</t>
  </si>
  <si>
    <t>012202</t>
  </si>
  <si>
    <t>CEIP ZUHAIZTI HLHI</t>
  </si>
  <si>
    <t>013085</t>
  </si>
  <si>
    <t>IES ANTIGUA-LUBERRI BHI</t>
  </si>
  <si>
    <t>012960</t>
  </si>
  <si>
    <t>IES ARANTZAZUKO AMA BHI</t>
  </si>
  <si>
    <t>012958</t>
  </si>
  <si>
    <t>012982</t>
  </si>
  <si>
    <t>012051</t>
  </si>
  <si>
    <t>012327</t>
  </si>
  <si>
    <t>CEIP J.A. MOGEL IKASTOLA HLHI</t>
  </si>
  <si>
    <t>012050</t>
  </si>
  <si>
    <t>CEIP URKIZU HLHI</t>
  </si>
  <si>
    <t>012173</t>
  </si>
  <si>
    <t>012964</t>
  </si>
  <si>
    <t>012072</t>
  </si>
  <si>
    <t>012073</t>
  </si>
  <si>
    <t>CEIP ITURZAETA HLHI</t>
  </si>
  <si>
    <t>012654</t>
  </si>
  <si>
    <t>CEIP ELIZATXO IKASTOLA HLHI</t>
  </si>
  <si>
    <t>012334</t>
  </si>
  <si>
    <t>CEIP LANGILE IKASTOLA HLHI</t>
  </si>
  <si>
    <t>013012</t>
  </si>
  <si>
    <t>IES HERNANI BHI</t>
  </si>
  <si>
    <t>012976</t>
  </si>
  <si>
    <t>CEIP TALAIA HLHI</t>
  </si>
  <si>
    <t>012071</t>
  </si>
  <si>
    <t>IES TALAIA BHI</t>
  </si>
  <si>
    <t>013372</t>
  </si>
  <si>
    <t>CEIP EGUZKITZA HLHI</t>
  </si>
  <si>
    <t>012338</t>
  </si>
  <si>
    <t>CEIP TXINGUDI-IRUNGO IKASTOLA HLHI</t>
  </si>
  <si>
    <t>012968</t>
  </si>
  <si>
    <t>IES TXINGUDI BHI</t>
  </si>
  <si>
    <t>012115</t>
  </si>
  <si>
    <t>CEIP DOMINGO AGIRRE HLHI</t>
  </si>
  <si>
    <t>012962</t>
  </si>
  <si>
    <t>IES LEZO BHI</t>
  </si>
  <si>
    <t>012133</t>
  </si>
  <si>
    <t>012134</t>
  </si>
  <si>
    <t>CEIP ERREKALDE HLHI</t>
  </si>
  <si>
    <t>013015</t>
  </si>
  <si>
    <t>012282</t>
  </si>
  <si>
    <t>012137</t>
  </si>
  <si>
    <t>012150</t>
  </si>
  <si>
    <t>012242</t>
  </si>
  <si>
    <t>CEIP LAIOTZ HLHI</t>
  </si>
  <si>
    <t>012946</t>
  </si>
  <si>
    <t>IES SORALUZE BHI</t>
  </si>
  <si>
    <t>012244</t>
  </si>
  <si>
    <t>CEIP FÉLIX SAMANIEGO HLHI</t>
  </si>
  <si>
    <t>012980</t>
  </si>
  <si>
    <t>IES ORIXE BHI</t>
  </si>
  <si>
    <t>012975</t>
  </si>
  <si>
    <t>CEIP EGAPE IKASTOLA HLHI</t>
  </si>
  <si>
    <t>012957</t>
  </si>
  <si>
    <t>012284</t>
  </si>
  <si>
    <t>CEIP GAIN-ZURI HLHI</t>
  </si>
  <si>
    <t>012286</t>
  </si>
  <si>
    <t>IES J.M. IPARRAGIRRE BHI</t>
  </si>
  <si>
    <t>012288</t>
  </si>
  <si>
    <t>CEIP OROKIETA HLHI</t>
  </si>
  <si>
    <t>012041</t>
  </si>
  <si>
    <t>CEIP PEDRO M. OTAÑO HLHI</t>
  </si>
  <si>
    <t>012972</t>
  </si>
  <si>
    <t>CEIP ZUMAIA HLHI</t>
  </si>
  <si>
    <t>012298</t>
  </si>
  <si>
    <t>IES ZUMAIA BHI</t>
  </si>
  <si>
    <t>IKE</t>
  </si>
  <si>
    <t>EGE</t>
  </si>
  <si>
    <t>IKABIL</t>
  </si>
  <si>
    <t>Izena</t>
  </si>
  <si>
    <t>010342</t>
  </si>
  <si>
    <t>CPI MENDIALDEA IPI</t>
  </si>
  <si>
    <t>012117</t>
  </si>
  <si>
    <t>IES OLAZABAL BHI</t>
  </si>
  <si>
    <t>012119</t>
  </si>
  <si>
    <t>CEIP UGARO HLHI</t>
  </si>
  <si>
    <t>CPI JUAN ZARAGUETA HERRI ESKOLA IPI</t>
  </si>
  <si>
    <t>012965</t>
  </si>
  <si>
    <t>IES CRISTÓBAL GAMÓN BHI</t>
  </si>
  <si>
    <t>012967</t>
  </si>
  <si>
    <t>IES HIRUBIDE BHI</t>
  </si>
  <si>
    <t>013461</t>
  </si>
  <si>
    <t>IES BEASAIN BHI</t>
  </si>
  <si>
    <t>013521</t>
  </si>
  <si>
    <t>CEIP ASTIGARRAGAKO HERRI ESKOLA HLHI</t>
  </si>
  <si>
    <t>014068</t>
  </si>
  <si>
    <t>014268</t>
  </si>
  <si>
    <t>CEIP APERRIBAI HLHI</t>
  </si>
  <si>
    <t>014278</t>
  </si>
  <si>
    <t>IES ELEXALDE BHI</t>
  </si>
  <si>
    <t>014384</t>
  </si>
  <si>
    <t>015088</t>
  </si>
  <si>
    <t>015091</t>
  </si>
  <si>
    <t>IES MUNGIA BHI</t>
  </si>
  <si>
    <t>CPI ERETZA BERRI IPI</t>
  </si>
  <si>
    <t>CPEIPS PAULA MONTAL HLBHIP</t>
  </si>
  <si>
    <t>012544</t>
  </si>
  <si>
    <t>012549</t>
  </si>
  <si>
    <t>CPEIPS FUNDACIÓN ESCUELAS VENTADES HLBHIP</t>
  </si>
  <si>
    <t>014951</t>
  </si>
  <si>
    <t>CPEIPS ALAZNE HLBHIP</t>
  </si>
  <si>
    <t>010009</t>
  </si>
  <si>
    <t>010048</t>
  </si>
  <si>
    <t>CEIP IZARRA HLHI</t>
  </si>
  <si>
    <t>CEIP ADURZA IKASTOLA HLHI</t>
  </si>
  <si>
    <t>010054</t>
  </si>
  <si>
    <t>CEIP LANDAZURI IKASTOLA HLHI</t>
  </si>
  <si>
    <t>010140</t>
  </si>
  <si>
    <t>CEIP ODÓN DE APRAIZ IKASTOLA HLHI</t>
  </si>
  <si>
    <t>012002</t>
  </si>
  <si>
    <t>CEIP BASAKAITZ HLHI</t>
  </si>
  <si>
    <t>CEIP ALBIZTUR HLHI</t>
  </si>
  <si>
    <t>012038</t>
  </si>
  <si>
    <t>CEIP ARROA HLHI</t>
  </si>
  <si>
    <t>CEIP ARRATEKO ANDRA MARI HLHI</t>
  </si>
  <si>
    <t>CEIP BALENTZATEGI HLHI</t>
  </si>
  <si>
    <t>IES OIANGUREN BHI</t>
  </si>
  <si>
    <t>IES LAUAIZETA IKASTOLA BHI</t>
  </si>
  <si>
    <t>012974</t>
  </si>
  <si>
    <t>013431</t>
  </si>
  <si>
    <t>IES MINAS BHI</t>
  </si>
  <si>
    <t>014186</t>
  </si>
  <si>
    <t>IES BOTIKAZAR BHI</t>
  </si>
  <si>
    <t>IES REKALDEBERRI BHI</t>
  </si>
  <si>
    <t>CEIP BEKOBENTA HLHI</t>
  </si>
  <si>
    <t>CEIP LEGARDA HLHI</t>
  </si>
  <si>
    <t>014447</t>
  </si>
  <si>
    <t>CPI KARMELO IKASTOLA IPI</t>
  </si>
  <si>
    <t>IES MARKINA BHI</t>
  </si>
  <si>
    <t>015111</t>
  </si>
  <si>
    <t>IES ARTAZA-ROMO BHI</t>
  </si>
  <si>
    <t>IES URRITXE BHI</t>
  </si>
  <si>
    <t>CPI ANTONIO TRUEBA IPI</t>
  </si>
  <si>
    <t>CPEIPS SALBATORE MITXELENA HLBHIP</t>
  </si>
  <si>
    <t>CPEIPS LA ANUNCIATA HLBHIP</t>
  </si>
  <si>
    <t>CPEIPS SAN LUIS-LA SALLE HLBHIP</t>
  </si>
  <si>
    <t>CPEIPS EL CARMELO HLBHIP</t>
  </si>
  <si>
    <t>CPEIPS NTRA. SRA. DEL ROSARIO HLBHIP</t>
  </si>
  <si>
    <t>CPEIPS PRESENTACIÓN DE MARÍA HLBHIP</t>
  </si>
  <si>
    <t>CPEIPS AVELLANEDA HLBHIP</t>
  </si>
  <si>
    <t>014766</t>
  </si>
  <si>
    <t>CPEIPS VERA CRUZ HLBHIP</t>
  </si>
  <si>
    <t>014844</t>
  </si>
  <si>
    <t>CPEIPS AYALDE HLBHIP</t>
  </si>
  <si>
    <t>014531</t>
  </si>
  <si>
    <t>TOTAL</t>
  </si>
  <si>
    <t>AA</t>
  </si>
  <si>
    <t>SUBV</t>
  </si>
  <si>
    <t>010239</t>
  </si>
  <si>
    <t>CPEIPS CEU VIRGEN NIÑA HLBHIP</t>
  </si>
  <si>
    <t>GIPUZKOA</t>
  </si>
  <si>
    <t>012346</t>
  </si>
  <si>
    <t>CPEIPS GAZTELUPE-ARIMAZUBI IKASTOLA HLBHIP</t>
  </si>
  <si>
    <t>CPEIPS EL PILAR-CIA. DE MARÍA HLBHIP</t>
  </si>
  <si>
    <t>CPEIPS LA ASUNCIÓN HLBHIP</t>
  </si>
  <si>
    <t>012540</t>
  </si>
  <si>
    <t>CPEIP SAN JOSÉ (ESCUELA ASILO) HLHIP</t>
  </si>
  <si>
    <t>CPEIPS LA SALLE-LEGAZPI HLBHIP</t>
  </si>
  <si>
    <t>BIZKAIA</t>
  </si>
  <si>
    <t>CPEIPS SAN NIKOLAS IKASTOLA HLBHIP</t>
  </si>
  <si>
    <t>CPEIPS BERA-KRUZ IKASTOLA HLBHIP</t>
  </si>
  <si>
    <t>CPEIPS KARMENGO AMA HLBHIP</t>
  </si>
  <si>
    <t>CPEIPS EL AVE MARÍA HLBHIP</t>
  </si>
  <si>
    <t>CPEIPS JADO HLBHIP</t>
  </si>
  <si>
    <t>012140</t>
  </si>
  <si>
    <t>CEIP ELIZALDE HLHI</t>
  </si>
  <si>
    <t>CPI KARMENGO AMA-VIRGEN DEL CARMEN IPI</t>
  </si>
  <si>
    <t>CEIP SAN MARTIN AGIRRE HLHI</t>
  </si>
  <si>
    <t>CEIP JAKINTZA IKASTOLA HLHI</t>
  </si>
  <si>
    <t>IES EGAPE IKASTOLA BHI</t>
  </si>
  <si>
    <t>IES BIZARAIN BHI</t>
  </si>
  <si>
    <t>012973</t>
  </si>
  <si>
    <t>CEIP P. GARAIKOETXEA-LANDABERRI IK. HLHI</t>
  </si>
  <si>
    <t>CEIP SASOETA-ZUMABURU HLHI</t>
  </si>
  <si>
    <t>IES XABIER ZUBIRI-MANTEO BHI</t>
  </si>
  <si>
    <t>013020</t>
  </si>
  <si>
    <t>CIFP MIGUEL ALTUNA LHII</t>
  </si>
  <si>
    <t>013025</t>
  </si>
  <si>
    <t>IES USANDIZAGA-PEÑAFLORIDA-AMARA BHI</t>
  </si>
  <si>
    <t>CEIP IMAZ BERTSOLARIA HLHI</t>
  </si>
  <si>
    <t>014057</t>
  </si>
  <si>
    <t>CEIP ZUAZO HLHI</t>
  </si>
  <si>
    <t>CEIP JOSÉ ETXEGARAI HLHI</t>
  </si>
  <si>
    <t>014088</t>
  </si>
  <si>
    <t>CIFP BIDEBIETA LHII</t>
  </si>
  <si>
    <t>014157</t>
  </si>
  <si>
    <t>CEIP ZAMAKOLA-JUAN DELMAS HLHI</t>
  </si>
  <si>
    <t>014200</t>
  </si>
  <si>
    <t>IES ESKURTZE BHI</t>
  </si>
  <si>
    <t>CEIP JOSE M. UCELAY HLHI</t>
  </si>
  <si>
    <t>CPI JUAN B. EGUZKITZA MEABE IPI</t>
  </si>
  <si>
    <t>CEIP PLENTZIA HLHI</t>
  </si>
  <si>
    <t>CEIP MAESTRO ZUBELDIA HLHI</t>
  </si>
  <si>
    <t>CEIP LEZAMA HLHI</t>
  </si>
  <si>
    <t>IES BALLONTI BHI</t>
  </si>
  <si>
    <t>015006</t>
  </si>
  <si>
    <t>CEIP ALONSOTEGI HLHI</t>
  </si>
  <si>
    <t>IES BENGOETXE BHI</t>
  </si>
  <si>
    <t>IES SOPELA BHI</t>
  </si>
  <si>
    <t>IES URIBE-KOSTA BHI</t>
  </si>
  <si>
    <t>015764</t>
  </si>
  <si>
    <t>IES ARTABE BHI</t>
  </si>
  <si>
    <t>Udalerria</t>
  </si>
  <si>
    <t>ALEGRÍA-DULANTZI</t>
  </si>
  <si>
    <t>ARAMAIO</t>
  </si>
  <si>
    <t>ARTZINIEGA</t>
  </si>
  <si>
    <t>ARRATZUA-UBARRUNDIA</t>
  </si>
  <si>
    <t>LAGUARDIA</t>
  </si>
  <si>
    <t>LAUDIO/LLODIO</t>
  </si>
  <si>
    <t>010046</t>
  </si>
  <si>
    <t>IES ANITURRI BHI</t>
  </si>
  <si>
    <t>AGURAIN/SALVATIERRA</t>
  </si>
  <si>
    <t>URKABUSTAIZ</t>
  </si>
  <si>
    <t>VITORIA-GASTEIZ</t>
  </si>
  <si>
    <t>010053</t>
  </si>
  <si>
    <t>CEIP ARANZABELA IKASTOLA HLHI</t>
  </si>
  <si>
    <t>ZUIA</t>
  </si>
  <si>
    <t>AYALA/AIARA</t>
  </si>
  <si>
    <t>LANCIEGO/LANTZIEGO</t>
  </si>
  <si>
    <t>010317</t>
  </si>
  <si>
    <t>CEIP LATIORRO HLHI</t>
  </si>
  <si>
    <t>AMURRIO</t>
  </si>
  <si>
    <t>010350</t>
  </si>
  <si>
    <t>CEIP GORBEIA ESKOLA HLHI</t>
  </si>
  <si>
    <t>ZIGOITIA</t>
  </si>
  <si>
    <t>CAMPEZO/KANPEZU</t>
  </si>
  <si>
    <t>AIZARNAZABAL</t>
  </si>
  <si>
    <t>ALBIZTUR</t>
  </si>
  <si>
    <t>ALEGIA</t>
  </si>
  <si>
    <t>ALKIZA</t>
  </si>
  <si>
    <t>AMEZKETA</t>
  </si>
  <si>
    <t>ARETXABALETA</t>
  </si>
  <si>
    <t>ASTEASU</t>
  </si>
  <si>
    <t>ATAUN</t>
  </si>
  <si>
    <t>BERASTEGI</t>
  </si>
  <si>
    <t>BERROBI</t>
  </si>
  <si>
    <t>ZESTOA</t>
  </si>
  <si>
    <t>ZIZURKIL</t>
  </si>
  <si>
    <t>EIBAR</t>
  </si>
  <si>
    <t>012065</t>
  </si>
  <si>
    <t>CEIP LUIS EZEIZA HLHI</t>
  </si>
  <si>
    <t>ESKORIATZA</t>
  </si>
  <si>
    <t>HONDARRIBIA</t>
  </si>
  <si>
    <t>GABIRIA</t>
  </si>
  <si>
    <t>GETARIA</t>
  </si>
  <si>
    <t>IRUN</t>
  </si>
  <si>
    <t>LEGAZPI</t>
  </si>
  <si>
    <t>LEGORRETA</t>
  </si>
  <si>
    <t>OLABERRIA</t>
  </si>
  <si>
    <t>OÑATI</t>
  </si>
  <si>
    <t>ORIO</t>
  </si>
  <si>
    <t>OIARTZUN</t>
  </si>
  <si>
    <t>PASAIA</t>
  </si>
  <si>
    <t>ERRENTERIA</t>
  </si>
  <si>
    <t>DONOSTIA / SAN SEBASTIÁN</t>
  </si>
  <si>
    <t>SEGURA</t>
  </si>
  <si>
    <t>TOLOSA</t>
  </si>
  <si>
    <t>BERGARA</t>
  </si>
  <si>
    <t>012273</t>
  </si>
  <si>
    <t>CEIP ANGIOZAR HLHI</t>
  </si>
  <si>
    <t>VILLABONA</t>
  </si>
  <si>
    <t>ORDIZIA</t>
  </si>
  <si>
    <t>URRETXU</t>
  </si>
  <si>
    <t>ZARAUTZ</t>
  </si>
  <si>
    <t>ZUMAIA</t>
  </si>
  <si>
    <t>AZKOITIA</t>
  </si>
  <si>
    <t>012320</t>
  </si>
  <si>
    <t>CEIP AZPEITIKO IKASTOLA-KARMELO ETXEGARAI HLHI</t>
  </si>
  <si>
    <t>AZPEITIA</t>
  </si>
  <si>
    <t>HERNANI</t>
  </si>
  <si>
    <t>012777</t>
  </si>
  <si>
    <t>CEIP ELGOIBAR HLHI</t>
  </si>
  <si>
    <t>ELGOIBAR</t>
  </si>
  <si>
    <t>ANDOAIN</t>
  </si>
  <si>
    <t>URNIETA</t>
  </si>
  <si>
    <t>LEZO</t>
  </si>
  <si>
    <t>012966</t>
  </si>
  <si>
    <t>IES TOKI ALAI BHI</t>
  </si>
  <si>
    <t>012969</t>
  </si>
  <si>
    <t>IES EGUZKITZA BHI</t>
  </si>
  <si>
    <t>LASARTE-ORIA</t>
  </si>
  <si>
    <t>ARRASATE/MONDRAGÓN</t>
  </si>
  <si>
    <t>BEASAIN</t>
  </si>
  <si>
    <t>ALTZO</t>
  </si>
  <si>
    <t>IES ELGOIBAR BHI</t>
  </si>
  <si>
    <t>ASTIGARRAGA</t>
  </si>
  <si>
    <t>013554</t>
  </si>
  <si>
    <t>IES ORIARTE BHI</t>
  </si>
  <si>
    <t>013555</t>
  </si>
  <si>
    <t>IES UROLA IKASTOLA BHI</t>
  </si>
  <si>
    <t>ABADIÑO</t>
  </si>
  <si>
    <t>ARTZENTALES</t>
  </si>
  <si>
    <t>014029</t>
  </si>
  <si>
    <t>CEIP ARRIGORRIAGA HLHI</t>
  </si>
  <si>
    <t>ARRIGORRIAGA</t>
  </si>
  <si>
    <t>014034</t>
  </si>
  <si>
    <t>CEIP URKITZA HLHI</t>
  </si>
  <si>
    <t>BAKIO</t>
  </si>
  <si>
    <t>BARAKALDO</t>
  </si>
  <si>
    <t>BASAURI</t>
  </si>
  <si>
    <t>BERANGO</t>
  </si>
  <si>
    <t>BERRIZ</t>
  </si>
  <si>
    <t>BILBAO</t>
  </si>
  <si>
    <t>014123</t>
  </si>
  <si>
    <t>CEIP ING. JOSE ORBEGOZO GOROSTIDI HLHI</t>
  </si>
  <si>
    <t>014161</t>
  </si>
  <si>
    <t>CEIP ZURBARANBARRI HLHI</t>
  </si>
  <si>
    <t>BUSTURIA</t>
  </si>
  <si>
    <t>ARTEA</t>
  </si>
  <si>
    <t>ZEANURI</t>
  </si>
  <si>
    <t>ZEBERIO</t>
  </si>
  <si>
    <t>ETXEBARRIA</t>
  </si>
  <si>
    <t>014258</t>
  </si>
  <si>
    <t>CEIP ELORRIO HLHI</t>
  </si>
  <si>
    <t>ELORRIO</t>
  </si>
  <si>
    <t>ERMUA</t>
  </si>
  <si>
    <t>GALDAKAO</t>
  </si>
  <si>
    <t>GAUTEGIZ ARTEAGA</t>
  </si>
  <si>
    <t>GORLIZ</t>
  </si>
  <si>
    <t>GETXO</t>
  </si>
  <si>
    <t>GERNIKA-LUMO</t>
  </si>
  <si>
    <t>014324</t>
  </si>
  <si>
    <t>CEIP ISPASTER HLHI</t>
  </si>
  <si>
    <t>ISPASTER</t>
  </si>
  <si>
    <t>LARRABETZU</t>
  </si>
  <si>
    <t>LEIOA</t>
  </si>
  <si>
    <t>CIFP ESCUELA DE HOSTELERÍA LHII</t>
  </si>
  <si>
    <t>LEMOA</t>
  </si>
  <si>
    <t>MARKINA-XEMEIN</t>
  </si>
  <si>
    <t>MUXIKA</t>
  </si>
  <si>
    <t>MUNDAKA</t>
  </si>
  <si>
    <t>MUNGIA</t>
  </si>
  <si>
    <t>MUSKIZ</t>
  </si>
  <si>
    <t>ONDARROA</t>
  </si>
  <si>
    <t>PLENTZIA</t>
  </si>
  <si>
    <t>PORTUGALETE</t>
  </si>
  <si>
    <t>VALLE DE TRÁPAGA-TRAPAGARAN</t>
  </si>
  <si>
    <t>LEZAMA</t>
  </si>
  <si>
    <t>SANTURTZI</t>
  </si>
  <si>
    <t>ORTUELLA</t>
  </si>
  <si>
    <t>SESTAO</t>
  </si>
  <si>
    <t>TRUCIOS-TURTZIOZ</t>
  </si>
  <si>
    <t>BALMASEDA</t>
  </si>
  <si>
    <t>AREATZA</t>
  </si>
  <si>
    <t>IGORRE</t>
  </si>
  <si>
    <t>ZALDIBAR</t>
  </si>
  <si>
    <t>ZALLA</t>
  </si>
  <si>
    <t>DERIO</t>
  </si>
  <si>
    <t>ERANDIO</t>
  </si>
  <si>
    <t>SONDIKA</t>
  </si>
  <si>
    <t>BERMEO</t>
  </si>
  <si>
    <t>LEKEITIO</t>
  </si>
  <si>
    <t>ALONSOTEGI</t>
  </si>
  <si>
    <t>015015</t>
  </si>
  <si>
    <t>CEIP ROMO HLHI</t>
  </si>
  <si>
    <t>ARRATZU</t>
  </si>
  <si>
    <t>015072</t>
  </si>
  <si>
    <t>IES ARRIGORRIAGA BHI</t>
  </si>
  <si>
    <t>015074</t>
  </si>
  <si>
    <t>IES IBAIZABAL BHI</t>
  </si>
  <si>
    <t>015082</t>
  </si>
  <si>
    <t>IES ELORRIO BHI</t>
  </si>
  <si>
    <t>015084</t>
  </si>
  <si>
    <t>IES ERANDIO BHI</t>
  </si>
  <si>
    <t>015087</t>
  </si>
  <si>
    <t>IES ETXEBARRI BHI</t>
  </si>
  <si>
    <t>ETXEBARRI</t>
  </si>
  <si>
    <t>IURRETA</t>
  </si>
  <si>
    <t>SOPELA</t>
  </si>
  <si>
    <t>ZARATAMO</t>
  </si>
  <si>
    <t>DURANGO</t>
  </si>
  <si>
    <t>015342</t>
  </si>
  <si>
    <t>CEIP ZABALARRA HLHI</t>
  </si>
  <si>
    <t>AMOREBIETA-ETXANO</t>
  </si>
  <si>
    <t>Dotazioa:</t>
  </si>
  <si>
    <t>Id</t>
  </si>
  <si>
    <t>Lurraldea</t>
  </si>
  <si>
    <t>010199</t>
  </si>
  <si>
    <t>010234</t>
  </si>
  <si>
    <t>CPEIPS SANTA MARÍA HLBHIP</t>
  </si>
  <si>
    <t>010663</t>
  </si>
  <si>
    <t>CPES EGIBIDE  BHIP</t>
  </si>
  <si>
    <t>012310</t>
  </si>
  <si>
    <t>012594</t>
  </si>
  <si>
    <t>013584</t>
  </si>
  <si>
    <t>014549</t>
  </si>
  <si>
    <t>CPEIPS ITXAROPENA IKASTOLA HLBHIP</t>
  </si>
  <si>
    <t>014595</t>
  </si>
  <si>
    <t>CPEIPS COOPERATIVA BASAURI HLBHIP</t>
  </si>
  <si>
    <t>014726</t>
  </si>
  <si>
    <t>CPEIPS CLARET ASKARTZA HLBHIP</t>
  </si>
  <si>
    <t>014792</t>
  </si>
  <si>
    <t>CPEIPS NTRA. SRA. DEL CARMEN HLBHIP</t>
  </si>
  <si>
    <t>014808</t>
  </si>
  <si>
    <t>CPEIPS SAN FRANCISCO JAVIER HLBHIP</t>
  </si>
  <si>
    <t>010137</t>
  </si>
  <si>
    <t>CIFP CIUDAD JARDÍN LHII</t>
  </si>
  <si>
    <t>010256</t>
  </si>
  <si>
    <t>CIFP HOSTELERÍA LHII</t>
  </si>
  <si>
    <t>010319</t>
  </si>
  <si>
    <t>IES ZARAOBE BHI</t>
  </si>
  <si>
    <t>010330</t>
  </si>
  <si>
    <t>IES EKIALDEA BHI</t>
  </si>
  <si>
    <t>CEIP ÁNGEL GANIVET-SANTA LUCÍA HLHI</t>
  </si>
  <si>
    <t>010512</t>
  </si>
  <si>
    <t>IES LAKUA BHI</t>
  </si>
  <si>
    <t>012019</t>
  </si>
  <si>
    <t>CEIP LARDIZABAL HLHI</t>
  </si>
  <si>
    <t>CEIP BERROBIKO ESKOLA HLHI</t>
  </si>
  <si>
    <t>012064</t>
  </si>
  <si>
    <t>CEIP ELGETA HLHI</t>
  </si>
  <si>
    <t>012090</t>
  </si>
  <si>
    <t>CEIP IKAZTEGIETA HLHI</t>
  </si>
  <si>
    <t>012123</t>
  </si>
  <si>
    <t>CEIP LIZARTZAKO HERRI ESKOLA HLHI</t>
  </si>
  <si>
    <t>012132</t>
  </si>
  <si>
    <t>IES MUTRIKU BHI</t>
  </si>
  <si>
    <t>012292</t>
  </si>
  <si>
    <t>IES LIZARDI BHI</t>
  </si>
  <si>
    <t>012348</t>
  </si>
  <si>
    <t>CEIP GOIZEKO IZARRA IKASTOLA HLHI</t>
  </si>
  <si>
    <t>012389</t>
  </si>
  <si>
    <t>CEIP MENDARO IKASTOLA HLHI</t>
  </si>
  <si>
    <t>012947</t>
  </si>
  <si>
    <t>IES MENDATA BHI</t>
  </si>
  <si>
    <t>012952</t>
  </si>
  <si>
    <t>IES ERNIOBEA BHI</t>
  </si>
  <si>
    <t>IES AZKOITIA BHI</t>
  </si>
  <si>
    <t>014049</t>
  </si>
  <si>
    <t>CEIP GURUTZETA HLHI</t>
  </si>
  <si>
    <t>014069</t>
  </si>
  <si>
    <t>014115</t>
  </si>
  <si>
    <t>CEIP ELEJABARRI HLHI</t>
  </si>
  <si>
    <t>014124</t>
  </si>
  <si>
    <t>CEIP JUAN M. SÁNCHEZ MARCOS HLHI</t>
  </si>
  <si>
    <t>014129</t>
  </si>
  <si>
    <t>CEIP ARANGOITI HLHI</t>
  </si>
  <si>
    <t>014130</t>
  </si>
  <si>
    <t>CEIP MAESTRA ISABEL GALLEGO GORRIA HLHI</t>
  </si>
  <si>
    <t>014140</t>
  </si>
  <si>
    <t>CPI PAGASARRIBIDE IPI</t>
  </si>
  <si>
    <t>014149</t>
  </si>
  <si>
    <t>CEIP SRA. VDA. DE EPALZA HLHI</t>
  </si>
  <si>
    <t>014160</t>
  </si>
  <si>
    <t>CEIP ZURBARAN HLHI</t>
  </si>
  <si>
    <t>014308</t>
  </si>
  <si>
    <t>CEIP ALLENDE SALAZAR HLHI</t>
  </si>
  <si>
    <t>014422</t>
  </si>
  <si>
    <t>CIFP SAN JORGE LHII</t>
  </si>
  <si>
    <t>014440</t>
  </si>
  <si>
    <t>IES ÁNGELA FIGUERA BHI</t>
  </si>
  <si>
    <t>014441</t>
  </si>
  <si>
    <t>IES SATURNINO DE LA PEÑA BHI</t>
  </si>
  <si>
    <t>CEIP TURTZIOZKO ESKOLA HLHI</t>
  </si>
  <si>
    <t>014455</t>
  </si>
  <si>
    <t>CEIP IGNACIO ZUBIZARRETA HLHI</t>
  </si>
  <si>
    <t>014470</t>
  </si>
  <si>
    <t>CEIP GOIKO-LANDA HLHI</t>
  </si>
  <si>
    <t>014508</t>
  </si>
  <si>
    <t>CPI DEUSTUKO IKASTOLA IPI</t>
  </si>
  <si>
    <t>015083</t>
  </si>
  <si>
    <t>IES ASTRABUDUA BHI</t>
  </si>
  <si>
    <t>015112</t>
  </si>
  <si>
    <t>CIFP ELORRIETA-ERREKA MARI LHII</t>
  </si>
  <si>
    <t>015516</t>
  </si>
  <si>
    <t>CEIP MARKONZAGA HLHI</t>
  </si>
  <si>
    <t>015626</t>
  </si>
  <si>
    <t>IES AXULAR BHI</t>
  </si>
  <si>
    <t>015630</t>
  </si>
  <si>
    <t>CIFP TARTANGA LHII</t>
  </si>
  <si>
    <t>015763</t>
  </si>
  <si>
    <t>CIFP TXURDINAGA LHII</t>
  </si>
  <si>
    <t>AIA</t>
  </si>
  <si>
    <t>ELGETA</t>
  </si>
  <si>
    <t>IKAZTEGIETA</t>
  </si>
  <si>
    <t>LIZARTZA</t>
  </si>
  <si>
    <t>MUTRIKU</t>
  </si>
  <si>
    <t>MENDARO</t>
  </si>
  <si>
    <t>DEBA</t>
  </si>
  <si>
    <t>010248</t>
  </si>
  <si>
    <t>012328</t>
  </si>
  <si>
    <t>CPEIPS ELGOIBAR IKASTOLA HLBHIP</t>
  </si>
  <si>
    <t>CPEI JOSÉ ARANA IKASTOLA HHIP</t>
  </si>
  <si>
    <t>CPEI UME-ZAINTZA IKASTOLA HHIP</t>
  </si>
  <si>
    <t>012363</t>
  </si>
  <si>
    <t>CPEIPS EKINTZA HLBHIP</t>
  </si>
  <si>
    <t>012375</t>
  </si>
  <si>
    <t>CPEIPS USABALGO LASKORAIN IKASTOLA HLBHIP</t>
  </si>
  <si>
    <t>012379</t>
  </si>
  <si>
    <t>CPEIPS ARANZADI IKASTOLA HLBHIP</t>
  </si>
  <si>
    <t>CPEI BASABEAZPI IKASTOLA HHIP</t>
  </si>
  <si>
    <t>CPEIPS EGILUZE HIJAS DE LA CRUZ ERRENTERIA HLBHIP</t>
  </si>
  <si>
    <t>013583</t>
  </si>
  <si>
    <t>CPEIPS LA SALLE BERROZPE IKASTETXEA HLBHIP</t>
  </si>
  <si>
    <t>014537</t>
  </si>
  <si>
    <t>CPEIPS LARRAMENDI IKASTOLA HLBHIP</t>
  </si>
  <si>
    <t>014553</t>
  </si>
  <si>
    <t>CPEIPS ANDER DEUNA IKASTOLA HLBHIP</t>
  </si>
  <si>
    <t>CPEIPS SALESIANOS BARAKALDO  HLBHIP</t>
  </si>
  <si>
    <t>CPEPS JESUITAK INDAUTXU LBHIP</t>
  </si>
  <si>
    <t>014677</t>
  </si>
  <si>
    <t>CPEIPS NEVERS IKASTETXEA  HLBHIP</t>
  </si>
  <si>
    <t>CPEIPS SAN ANTONIO IKASTETXEA HLBHIP</t>
  </si>
  <si>
    <t>014828</t>
  </si>
  <si>
    <t>015870</t>
  </si>
  <si>
    <t>CPEIPS CENTRO SAN VIATOR HLBHIP</t>
  </si>
  <si>
    <t>015871</t>
  </si>
  <si>
    <t>CPEIPS CALASANZ SANTURTZI HLBHIP</t>
  </si>
  <si>
    <t>LABASTIDA/BASTIDA</t>
  </si>
  <si>
    <t>ANOETA</t>
  </si>
  <si>
    <t>IBARRA</t>
  </si>
  <si>
    <t>IRURA</t>
  </si>
  <si>
    <t>LAZKAO</t>
  </si>
  <si>
    <t>USURBIL</t>
  </si>
  <si>
    <t>ZUMARRAGA</t>
  </si>
  <si>
    <t>LOIU</t>
  </si>
  <si>
    <t>SOPUERTA</t>
  </si>
  <si>
    <t>Código:</t>
  </si>
  <si>
    <t>Nombre del centro:</t>
  </si>
  <si>
    <t>Puntuación total (PT)</t>
  </si>
  <si>
    <t>Subvención en euros:</t>
  </si>
  <si>
    <t>JUSTIFICACIÓN DE ACTIVIDADES REALIZADAS</t>
  </si>
  <si>
    <t>(Valorar de 1 a 5, siendo 1 la menor puntuación, y  5 la mayor).</t>
  </si>
  <si>
    <t>Valorar
(1-5)</t>
  </si>
  <si>
    <t>¿Ha influido en el uso oral del euskera? 
¿Qué actividad ha influido más? (500 caracteres)</t>
  </si>
  <si>
    <r>
      <t xml:space="preserve">IKE: Ikasgelaz Kanpoko Ekintzak. </t>
    </r>
    <r>
      <rPr>
        <sz val="9"/>
        <rFont val="Calibri"/>
        <family val="2"/>
      </rPr>
      <t>Actividades que se desarrollan fuera de las aulas con el fin de impulsar el uso del euskara.  Enumera y valora las actividades.</t>
    </r>
  </si>
  <si>
    <t>Número de factura</t>
  </si>
  <si>
    <t>Fecha</t>
  </si>
  <si>
    <t>Emisor</t>
  </si>
  <si>
    <t>Concepto</t>
  </si>
  <si>
    <t>Importe total 
de la factura (€)</t>
  </si>
  <si>
    <t>Importe destinado a la actividad (€)</t>
  </si>
  <si>
    <t>DECLARACIÓN JURADA</t>
  </si>
  <si>
    <t>Observaciones y propuestas: (500 caracteres)</t>
  </si>
  <si>
    <t>JUSTIFICACIÓN DE LOS GASTOS</t>
  </si>
  <si>
    <t>RIBERA BAJA/ERRIBERA BEITIA</t>
  </si>
  <si>
    <t>010049</t>
  </si>
  <si>
    <t>CEIP GOBEA HLHI</t>
  </si>
  <si>
    <t>VALDEGOVÍA/GAUBEA</t>
  </si>
  <si>
    <t>010246</t>
  </si>
  <si>
    <t>EASD I D ARTE ADGE</t>
  </si>
  <si>
    <t>010288</t>
  </si>
  <si>
    <t>EOI VITORIA-GASTEIZ HEO</t>
  </si>
  <si>
    <t>010329</t>
  </si>
  <si>
    <t>IES MENDEBALDEA BHI</t>
  </si>
  <si>
    <t>CEIP ALEGIAKO HERRI ESKOLA HLHI</t>
  </si>
  <si>
    <t>012277</t>
  </si>
  <si>
    <t>CEIP FLEMING HERRI ESKOLA HLHI</t>
  </si>
  <si>
    <t>012905</t>
  </si>
  <si>
    <t>CEIP KOLDO MITXELENA HLHI</t>
  </si>
  <si>
    <t>012979</t>
  </si>
  <si>
    <t>CEIP LEZO HLHI</t>
  </si>
  <si>
    <t>013522</t>
  </si>
  <si>
    <t>CEIP BIZARAIN IKASTOLA HLHI</t>
  </si>
  <si>
    <t>014159</t>
  </si>
  <si>
    <t>CEIP ZORROTZA FRAY JUAN HLHI</t>
  </si>
  <si>
    <t>014232</t>
  </si>
  <si>
    <t>CEIP CONCHA HLHI</t>
  </si>
  <si>
    <t>014238</t>
  </si>
  <si>
    <t>CEIP DIMA-UGARANA HLHI</t>
  </si>
  <si>
    <t>DIMA</t>
  </si>
  <si>
    <t>014279</t>
  </si>
  <si>
    <t>CIFP ANDRA MARI LHII</t>
  </si>
  <si>
    <t>014335</t>
  </si>
  <si>
    <t>CEIP SAN BARTOLOMÉ HLHI</t>
  </si>
  <si>
    <t>014369</t>
  </si>
  <si>
    <t>CEIP URREGARAI HLHI</t>
  </si>
  <si>
    <t>AULESTI</t>
  </si>
  <si>
    <t>014382</t>
  </si>
  <si>
    <t>CEIP OROZKO HARANA HLHI</t>
  </si>
  <si>
    <t>OROZKO</t>
  </si>
  <si>
    <t>014509</t>
  </si>
  <si>
    <t>CEIP INTXIXU IKASTOLA HLHI</t>
  </si>
  <si>
    <t>015055</t>
  </si>
  <si>
    <t>CEIP ZAZPILANDA HLHI</t>
  </si>
  <si>
    <t>GÜEÑES</t>
  </si>
  <si>
    <t>010178</t>
  </si>
  <si>
    <t>CPEIPS SAN BIZENTE IKASTOLA HLBHIP</t>
  </si>
  <si>
    <t>OYÓN-OION</t>
  </si>
  <si>
    <t>010685</t>
  </si>
  <si>
    <t>CPEIP ARGANTZON IKASTOLA HLHIP</t>
  </si>
  <si>
    <t>012382</t>
  </si>
  <si>
    <t>CPEIPS JAKINTZA IKASTOLA HLBHIP</t>
  </si>
  <si>
    <t>CPEIPS ZUMAIENA HLBHIP</t>
  </si>
  <si>
    <t>012978</t>
  </si>
  <si>
    <t>CPEIPS AZPEITIKO IKASTOLA-IKASBERRI KOOP. HLBHIP</t>
  </si>
  <si>
    <t>013380</t>
  </si>
  <si>
    <t>013578</t>
  </si>
  <si>
    <t>CPES OTEITZA LIZEOA BHIP</t>
  </si>
  <si>
    <t>CPES MAGALE SALESTARRAK BHIP</t>
  </si>
  <si>
    <t>014505</t>
  </si>
  <si>
    <t>CPEIPS ARTXANDAPE IKASTOLA HLBHIP</t>
  </si>
  <si>
    <t>014512</t>
  </si>
  <si>
    <t>CPEIPS KIRIKIÑO IKASTOLA HLBHIP</t>
  </si>
  <si>
    <t>014527</t>
  </si>
  <si>
    <t>CPEIPS SEBER ALTUBE IKASTOLA HLBHIP</t>
  </si>
  <si>
    <t>014597</t>
  </si>
  <si>
    <t>CPEPS SAN JOSE LBHIP</t>
  </si>
  <si>
    <t>014678</t>
  </si>
  <si>
    <t>CPEIPS NTRA. SRA. DEL PILAR HLBHIP</t>
  </si>
  <si>
    <t>014742</t>
  </si>
  <si>
    <t>CPEIPS AZKORRI HLBHIP</t>
  </si>
  <si>
    <t>014800</t>
  </si>
  <si>
    <t>CPEIPS FRANCISCANAS DE MONTPELLIER HLBHIP</t>
  </si>
  <si>
    <t>CPEIPS SAN FELIX IKASTOLA HLBHIP</t>
  </si>
  <si>
    <t>015833</t>
  </si>
  <si>
    <t>CPES OTXARKOAGA BHIP</t>
  </si>
  <si>
    <t>TOTAL:</t>
  </si>
  <si>
    <t>010201</t>
  </si>
  <si>
    <t>IES LAUDIOALDE LANBIDE ESKOLA BHI</t>
  </si>
  <si>
    <t>012102</t>
  </si>
  <si>
    <t>CEIP ELATZETA HLHI</t>
  </si>
  <si>
    <t>SORALUZE-PLACENCIA DE LAS A</t>
  </si>
  <si>
    <t>CEIP ALKARTASUNA LIZEOA HLHI</t>
  </si>
  <si>
    <t>013597</t>
  </si>
  <si>
    <t>IES EIBAR BHI</t>
  </si>
  <si>
    <t>ABANTO Y CIÉRVANA-ABANTO ZI</t>
  </si>
  <si>
    <t>MUNITIBAR-ARBATZEGI GERRIKA</t>
  </si>
  <si>
    <t>014086</t>
  </si>
  <si>
    <t>IES URBI BHI</t>
  </si>
  <si>
    <t>014114</t>
  </si>
  <si>
    <t>CEIP DEUSTO HLHI</t>
  </si>
  <si>
    <t>KARRANTZA HARANA/VALLE DE C</t>
  </si>
  <si>
    <t>015077</t>
  </si>
  <si>
    <t>IES SOLOKOETXE BHI</t>
  </si>
  <si>
    <t>015188</t>
  </si>
  <si>
    <t>IES IBARREKOLANDA BHI</t>
  </si>
  <si>
    <t>CPEIPS OLABIDE IKASTOLA HLBHIP</t>
  </si>
  <si>
    <t>CPEIPS AMAURRE HLBHIP</t>
  </si>
  <si>
    <t>010216</t>
  </si>
  <si>
    <t>CPEIPS CALASANZ HLBHIP</t>
  </si>
  <si>
    <t>CPIFP EGIBIDE  LHIPI</t>
  </si>
  <si>
    <t>010616</t>
  </si>
  <si>
    <t>012430</t>
  </si>
  <si>
    <t>CPEIPS EGILUZE HIJAS DE LA CRUZ HONDARRIBIA HLBHIP</t>
  </si>
  <si>
    <t>CPIFP CENTRO DE ESTUDIOS A.E.G. LHIPI</t>
  </si>
  <si>
    <t>012565</t>
  </si>
  <si>
    <t>CPES HERRIKIDE ESKOLAPIOAK BHIP</t>
  </si>
  <si>
    <t>CPIFP LA SALLE-BERROZPE LHIPI</t>
  </si>
  <si>
    <t>CPIFP OTEITZA LIZEO POLITEKNIKOA LHIPI</t>
  </si>
  <si>
    <t>014543</t>
  </si>
  <si>
    <t>CPEIPS ZUBI-ZAHAR IKASTOLA HLBHIP</t>
  </si>
  <si>
    <t>014733</t>
  </si>
  <si>
    <t>CPEIP ESKOLABARRI HLHIP</t>
  </si>
  <si>
    <t>CPIFP SAN VIATOR LHIPI</t>
  </si>
  <si>
    <t>010013</t>
  </si>
  <si>
    <t>010071</t>
  </si>
  <si>
    <t>010103</t>
  </si>
  <si>
    <t>010503</t>
  </si>
  <si>
    <t>010513</t>
  </si>
  <si>
    <t>012001</t>
  </si>
  <si>
    <t>012027</t>
  </si>
  <si>
    <t>012049</t>
  </si>
  <si>
    <t>012279</t>
  </si>
  <si>
    <t>013013</t>
  </si>
  <si>
    <t>013138</t>
  </si>
  <si>
    <t>013432</t>
  </si>
  <si>
    <t>014004</t>
  </si>
  <si>
    <t>014111</t>
  </si>
  <si>
    <t>014283</t>
  </si>
  <si>
    <t>014296</t>
  </si>
  <si>
    <t>014299</t>
  </si>
  <si>
    <t>014390</t>
  </si>
  <si>
    <t>014395</t>
  </si>
  <si>
    <t>014402</t>
  </si>
  <si>
    <t>014448</t>
  </si>
  <si>
    <t>014459</t>
  </si>
  <si>
    <t>014471</t>
  </si>
  <si>
    <t>014500</t>
  </si>
  <si>
    <t>014920</t>
  </si>
  <si>
    <t>014926</t>
  </si>
  <si>
    <t>015071</t>
  </si>
  <si>
    <t>CEIP ARAIA HERRI ESKOLA HLHI</t>
  </si>
  <si>
    <t>ASPARRENA</t>
  </si>
  <si>
    <t>CEIP LUIS DORAO HLHI</t>
  </si>
  <si>
    <t>CEIP MENDIKO ESKOLA HLHI</t>
  </si>
  <si>
    <t>CEIP SALBURUA HLHI</t>
  </si>
  <si>
    <t>IES ZABALGANA BHI</t>
  </si>
  <si>
    <t>CEIP ADUNA HLHI</t>
  </si>
  <si>
    <t>ADUNA</t>
  </si>
  <si>
    <t>CEIP MURUMENDI HLHI</t>
  </si>
  <si>
    <t>CEIP SAN ANDRÉS HLHI</t>
  </si>
  <si>
    <t>CEIP OLABERRIKO HERRI ESKOLA HLHI</t>
  </si>
  <si>
    <t>CEIP FRAY A. URDANETA HLHI</t>
  </si>
  <si>
    <t>IES PÍO BAROJA BHI</t>
  </si>
  <si>
    <t>IES OÑATI BHI</t>
  </si>
  <si>
    <t>CEIP DUNBOA HLHI</t>
  </si>
  <si>
    <t>CIFP MEKA LHII</t>
  </si>
  <si>
    <t>CEIP BUENOS AIRES HLHI</t>
  </si>
  <si>
    <t>CEIP CERVANTES HLHI</t>
  </si>
  <si>
    <t>CEIP GATIKA HLHI</t>
  </si>
  <si>
    <t>GATIKA</t>
  </si>
  <si>
    <t>CEIP ZUBILETA HLHI</t>
  </si>
  <si>
    <t>IES JULIO CARO BAROJA BHI</t>
  </si>
  <si>
    <t>CEIP GABRIEL CELAYA HLHI</t>
  </si>
  <si>
    <t>CEIP RUPERTO MEDINA HLHI</t>
  </si>
  <si>
    <t>CEIP SAN GABRIEL HLHI</t>
  </si>
  <si>
    <t>CEIP ELORTZA HLHI</t>
  </si>
  <si>
    <t>URDULIZ</t>
  </si>
  <si>
    <t>CEIP MIMETIZ HLHI</t>
  </si>
  <si>
    <t>CEIP IGNACIO ALDEKOA HLHI</t>
  </si>
  <si>
    <t>CEIP ARIZKO IKASTOLA HLHI</t>
  </si>
  <si>
    <t>CEIP AMOREBIETA-LARREA HLHI</t>
  </si>
  <si>
    <t>CEIP MAESTRA EMILIA ZUZA BRUN HLHI</t>
  </si>
  <si>
    <t>IES ABADIÑO BHI</t>
  </si>
  <si>
    <t>010235</t>
  </si>
  <si>
    <t>010251</t>
  </si>
  <si>
    <t>012518</t>
  </si>
  <si>
    <t>012568</t>
  </si>
  <si>
    <t>012581</t>
  </si>
  <si>
    <t>012991</t>
  </si>
  <si>
    <t>013586</t>
  </si>
  <si>
    <t>014575</t>
  </si>
  <si>
    <t>014651</t>
  </si>
  <si>
    <t>014685</t>
  </si>
  <si>
    <t>014689</t>
  </si>
  <si>
    <t>014728</t>
  </si>
  <si>
    <t>015305</t>
  </si>
  <si>
    <t>015830</t>
  </si>
  <si>
    <t>015832</t>
  </si>
  <si>
    <t>CPEIPS PEDAGÓGICA SAN PRUDENCIO S.C.L. HLBHIP</t>
  </si>
  <si>
    <t>CPEIPS MANUEL DE LARRAMENDI HLBHIP</t>
  </si>
  <si>
    <t>CPEIP HERRIKIDE JESUITINAK HLHIP</t>
  </si>
  <si>
    <t>CPIFP GOIERRI LHIPI</t>
  </si>
  <si>
    <t>CPEIPS ELKAR HEZI HLBHIP</t>
  </si>
  <si>
    <t>CPEIPS IRUNGO LA SALLE HLBHIP</t>
  </si>
  <si>
    <t>CPEIPS EL REGATO HLBHIP</t>
  </si>
  <si>
    <t>CPEIPS IKASBIDE HLBHIP</t>
  </si>
  <si>
    <t>CPEIPS PUREZA DE MARÍA HLBHIP</t>
  </si>
  <si>
    <t>CPIFP MARISTAK DURANGO  LHIPI</t>
  </si>
  <si>
    <t>CPIFP HARROBIA LHIPI</t>
  </si>
  <si>
    <t>CPES MARISTAK DURANGO BATXILERGOA BHIP</t>
  </si>
  <si>
    <t>CPES COLEGIO ZABALBURU IKASTETXEA BHIP</t>
  </si>
  <si>
    <t>¿Ha influido en el uso oral del euskera? (500 caracteres)</t>
  </si>
  <si>
    <r>
      <t xml:space="preserve">AHOZKO ADIERAZPENA: </t>
    </r>
    <r>
      <rPr>
        <sz val="9"/>
        <rFont val="Calibri"/>
        <family val="2"/>
      </rPr>
      <t>Actividades para impulsar el uso oral del euskera en contextos no formales</t>
    </r>
    <r>
      <rPr>
        <sz val="9"/>
        <color rgb="FFFF0000"/>
        <rFont val="Calibri"/>
        <family val="2"/>
      </rPr>
      <t>.</t>
    </r>
    <r>
      <rPr>
        <sz val="9"/>
        <rFont val="Calibri"/>
        <family val="2"/>
      </rPr>
      <t xml:space="preserve"> 
Enumera y valora las actividades.</t>
    </r>
  </si>
  <si>
    <r>
      <t>Declaro que los datos recogidos en este documento son verdaderos, y que se cumplen los requisitos exigidos en la convocatoria. Además, en caso de que la Viceconsejería de Educación lo estime oportuno</t>
    </r>
    <r>
      <rPr>
        <sz val="9"/>
        <color rgb="FFFF0000"/>
        <rFont val="Calibri"/>
        <family val="2"/>
      </rPr>
      <t>,</t>
    </r>
    <r>
      <rPr>
        <sz val="9"/>
        <rFont val="Calibri"/>
        <family val="2"/>
      </rPr>
      <t xml:space="preserve"> se justificará el gasto realizado mediante facturas originales.</t>
    </r>
  </si>
  <si>
    <r>
      <rPr>
        <b/>
        <sz val="9"/>
        <rFont val="Calibri"/>
        <family val="2"/>
      </rPr>
      <t>EGE: Euskal Girotze Egonaldiak</t>
    </r>
    <r>
      <rPr>
        <sz val="9"/>
        <rFont val="Calibri"/>
        <family val="2"/>
      </rPr>
      <t xml:space="preserve">. Estancias en ambientes euskaldunes. Enumera y valora las estancias. 
Señalar nº de alumnos/alumnas, nº de días y dónde se ha realizado la estancia. </t>
    </r>
  </si>
  <si>
    <r>
      <rPr>
        <b/>
        <sz val="9"/>
        <rFont val="Calibri"/>
        <family val="2"/>
      </rPr>
      <t>IKABIL</t>
    </r>
    <r>
      <rPr>
        <sz val="9"/>
        <rFont val="Calibri"/>
        <family val="2"/>
      </rPr>
      <t>: Intercambios inter-escolares.  Enumera y valora las estancias. 
Señalar nº de alumnos/alumnas, nº de días y con qué centro se ha llevado a cabo el intercambio.</t>
    </r>
  </si>
  <si>
    <t>ARABA</t>
  </si>
  <si>
    <t>CPEIP NCLIC SCHOOL HLHIP</t>
  </si>
  <si>
    <t>012353</t>
  </si>
  <si>
    <t>CPEIPS PASAIA-LEZO LIZEOA HLBHIP</t>
  </si>
  <si>
    <t>012432</t>
  </si>
  <si>
    <t>CPEIPS ARATZ IKASTOLA HLBHIP</t>
  </si>
  <si>
    <t>012490</t>
  </si>
  <si>
    <t>CPIFP NAZARET LANBIDE HEZIKETA LHIPI</t>
  </si>
  <si>
    <t>012537</t>
  </si>
  <si>
    <t>CPEIPS SAN IGNACIO DE LOYOLA HLBHIP</t>
  </si>
  <si>
    <t>CPES ELIZARAN LANBIDE HEZIKETA BHIP</t>
  </si>
  <si>
    <t>012585</t>
  </si>
  <si>
    <t>CPEIPS ANTONIANO IKASTETXEA HLBHIP</t>
  </si>
  <si>
    <t>013580</t>
  </si>
  <si>
    <t>CPES NAZARET BATXILERGOA BHIP</t>
  </si>
  <si>
    <t>014494</t>
  </si>
  <si>
    <t>CPEIPS LAUAXETA IKASTOLA HLBHIP</t>
  </si>
  <si>
    <t>014554</t>
  </si>
  <si>
    <t>CPEIPS ZUBI-ZAHARRA IKASTOLA HLBHIP</t>
  </si>
  <si>
    <t>014578</t>
  </si>
  <si>
    <t>CPEIPS LA INMACULADA M.S.J.O. HLBHIP</t>
  </si>
  <si>
    <t>014698</t>
  </si>
  <si>
    <t>014704</t>
  </si>
  <si>
    <t>CPES STA. MARÍA DE ARTAGAN BHIP</t>
  </si>
  <si>
    <t>014731</t>
  </si>
  <si>
    <t>CPEI MARIA BITARTEKO HHIP</t>
  </si>
  <si>
    <t>014737</t>
  </si>
  <si>
    <t>CPEIPS SAN PELAYO HLBHIP</t>
  </si>
  <si>
    <t>014837</t>
  </si>
  <si>
    <t>CPIFP TXORIERRI S. COOP. LTDA. LHIPI</t>
  </si>
  <si>
    <t>015845</t>
  </si>
  <si>
    <t>CPEIPS SALESIANOS DEUSTO HLBHIP</t>
  </si>
  <si>
    <t>015854</t>
  </si>
  <si>
    <t>CPES CENTRO DE FORMACION SOMORROSTRO BHIP</t>
  </si>
  <si>
    <t>CEIP ARAMAIXO HERRI ESKOLA HLHI</t>
  </si>
  <si>
    <t>010021</t>
  </si>
  <si>
    <t>CEIP LABASTIDA HLHI</t>
  </si>
  <si>
    <t>010257</t>
  </si>
  <si>
    <t>010339</t>
  </si>
  <si>
    <t>CEIP LUIS ELEJALDE-ROGELIA DE ÁLVARO HLHI</t>
  </si>
  <si>
    <t>010343</t>
  </si>
  <si>
    <t>CEIP ARANBIZKARRA IKAS KOMUNITATEA HLHI</t>
  </si>
  <si>
    <t>010572</t>
  </si>
  <si>
    <t>CPI SANSOMENDI IPI</t>
  </si>
  <si>
    <t>010617</t>
  </si>
  <si>
    <t>CEIP ALDAIALDE HLHI</t>
  </si>
  <si>
    <t>010723</t>
  </si>
  <si>
    <t>CEIP BARRUNDIA HLHI</t>
  </si>
  <si>
    <t>012299</t>
  </si>
  <si>
    <t>CEIP OIKIA HLHI</t>
  </si>
  <si>
    <t>012371</t>
  </si>
  <si>
    <t>CEIP STA. MARÍA-ORIXE IKASTOLA HLHI</t>
  </si>
  <si>
    <t>012971</t>
  </si>
  <si>
    <t>CEIP LUZARO HLHI</t>
  </si>
  <si>
    <t>013002</t>
  </si>
  <si>
    <t>CEIP BELASKOENEA HLHI</t>
  </si>
  <si>
    <t>013028</t>
  </si>
  <si>
    <t>EOI IRUN HEO</t>
  </si>
  <si>
    <t>013079</t>
  </si>
  <si>
    <t>CEIP HEGOA HLHI</t>
  </si>
  <si>
    <t>013451</t>
  </si>
  <si>
    <t>CEIP AIETE HLHI</t>
  </si>
  <si>
    <t>014005</t>
  </si>
  <si>
    <t>CEIP EL CASAL HLHI</t>
  </si>
  <si>
    <t>014021</t>
  </si>
  <si>
    <t>CEIP AMOROTO HLHI</t>
  </si>
  <si>
    <t>014108</t>
  </si>
  <si>
    <t>CEIP BASURTO HLHI</t>
  </si>
  <si>
    <t>014117</t>
  </si>
  <si>
    <t>CEIP INDAUTXUKO ESKOLA HLHI</t>
  </si>
  <si>
    <t>014150</t>
  </si>
  <si>
    <t>CEIP TOMÁS CAMACHO HLHI</t>
  </si>
  <si>
    <t>014153</t>
  </si>
  <si>
    <t>CEIP URIBARRI HLHI</t>
  </si>
  <si>
    <t>014363</t>
  </si>
  <si>
    <t>CEIP LAUKARIZ HLHI</t>
  </si>
  <si>
    <t>014372</t>
  </si>
  <si>
    <t>CEIP OTXANDIO HLHI</t>
  </si>
  <si>
    <t>014398</t>
  </si>
  <si>
    <t>IES JUAN ANTONIO ZUNZUNEGUI BHI</t>
  </si>
  <si>
    <t>014452</t>
  </si>
  <si>
    <t>CEIP ATXONDO HLHI</t>
  </si>
  <si>
    <t>IES TXORIERRI BHI</t>
  </si>
  <si>
    <t>014489</t>
  </si>
  <si>
    <t>CEIP ZAMUDIO HLHI</t>
  </si>
  <si>
    <t>015092</t>
  </si>
  <si>
    <t>IES MUSKIZ BHI</t>
  </si>
  <si>
    <t>015105</t>
  </si>
  <si>
    <t>CPI UGAO IPI</t>
  </si>
  <si>
    <t>015176</t>
  </si>
  <si>
    <t>015336</t>
  </si>
  <si>
    <t>CEIP LEMOIZ HLHI</t>
  </si>
  <si>
    <t>015625</t>
  </si>
  <si>
    <t>IES KANTAURI BHI</t>
  </si>
  <si>
    <t>015725</t>
  </si>
  <si>
    <t>CEIP KUKULLAGA HLHI</t>
  </si>
  <si>
    <t>015779</t>
  </si>
  <si>
    <t>IES ERMUA BHI</t>
  </si>
  <si>
    <t>BARRUNDIA</t>
  </si>
  <si>
    <t>AMOROTO</t>
  </si>
  <si>
    <t>OTXANDIO</t>
  </si>
  <si>
    <t>ATXONDO</t>
  </si>
  <si>
    <t>ZAMUDIO</t>
  </si>
  <si>
    <t>UGAO-MIRABALLES</t>
  </si>
  <si>
    <t>LEMOIZ</t>
  </si>
  <si>
    <t>010051</t>
  </si>
  <si>
    <t>CEIP ABENDAÑO IKASTOLA HLHI</t>
  </si>
  <si>
    <t>010100</t>
  </si>
  <si>
    <t>CEIP RAMÓN BAJO HLHI</t>
  </si>
  <si>
    <t>012186</t>
  </si>
  <si>
    <t>CEIP KATALIN ERAUSO HLHI</t>
  </si>
  <si>
    <t>012367</t>
  </si>
  <si>
    <t>CEIP INTXAURRONDO IKASTOLA HLHI</t>
  </si>
  <si>
    <t>012653</t>
  </si>
  <si>
    <t>CEIP URUMEA IKASTOLA HLHI</t>
  </si>
  <si>
    <t>012740</t>
  </si>
  <si>
    <t>IES LEIZARAN BHI</t>
  </si>
  <si>
    <t>CEIP ONDARRETA HERRI ESKOLA HLHI</t>
  </si>
  <si>
    <t>012963</t>
  </si>
  <si>
    <t>IES ELIZALDE BHI</t>
  </si>
  <si>
    <t>014002</t>
  </si>
  <si>
    <t>CEIP TRAÑA MATIENA HLHI</t>
  </si>
  <si>
    <t>014051</t>
  </si>
  <si>
    <t>CEIP MUNOA HLHI</t>
  </si>
  <si>
    <t>CEIP ARRONTEGI ESKOLA HLHI</t>
  </si>
  <si>
    <t>CIFP BARAKALDO LHII</t>
  </si>
  <si>
    <t>014096</t>
  </si>
  <si>
    <t>CEIP BERRIATUA HLHI</t>
  </si>
  <si>
    <t>014260</t>
  </si>
  <si>
    <t>CEIP SAN LORENZO HLHI</t>
  </si>
  <si>
    <t>014401</t>
  </si>
  <si>
    <t>CEIP LA ESCONTRILLA HLHI</t>
  </si>
  <si>
    <t>014417</t>
  </si>
  <si>
    <t>CEIP SERANTES HLHI</t>
  </si>
  <si>
    <t>014418</t>
  </si>
  <si>
    <t>CEIP ITSASOKO AMA HLHI</t>
  </si>
  <si>
    <t>014445</t>
  </si>
  <si>
    <t>EEI LA BALUGA HE</t>
  </si>
  <si>
    <t>014867</t>
  </si>
  <si>
    <t>CEIP LAUKIZKO LAUAXETA HLHI</t>
  </si>
  <si>
    <t>014922</t>
  </si>
  <si>
    <t>CEIP BASOZELAI-GAZTELU HLHI</t>
  </si>
  <si>
    <t>IES  BERMEO BHI</t>
  </si>
  <si>
    <t>BERRIATUA</t>
  </si>
  <si>
    <t>LAUKIZ</t>
  </si>
  <si>
    <t>010222</t>
  </si>
  <si>
    <t>CPEIPS NAZARETH HLBHIP</t>
  </si>
  <si>
    <t>010233</t>
  </si>
  <si>
    <t>CPEIPS SAN VIATOR HLBHIP</t>
  </si>
  <si>
    <t>CPEIPS ANOETAKO HERRI IKASTOLA HLBHIP</t>
  </si>
  <si>
    <t>012370</t>
  </si>
  <si>
    <t>CPEIPS STO. TOMÁS LIZEOA HLBHIP</t>
  </si>
  <si>
    <t>012411</t>
  </si>
  <si>
    <t>CPEIPS LA SALLE-SAN JOSE HLBHIP</t>
  </si>
  <si>
    <t>012458</t>
  </si>
  <si>
    <t>CPEIP SAN MIGUEL ARCÁNGEL HLHIP</t>
  </si>
  <si>
    <t>012505</t>
  </si>
  <si>
    <t>CPEIPS ALDAPETA MARIA HLBHIP</t>
  </si>
  <si>
    <t>012516</t>
  </si>
  <si>
    <t>CPEIPS SALESIANOS DONOSTIA HLBHIP</t>
  </si>
  <si>
    <t>012525</t>
  </si>
  <si>
    <t>CPEIPS NTRA. SRA. DE ARÁNZAZU HLBHIP</t>
  </si>
  <si>
    <t>012586</t>
  </si>
  <si>
    <t>CPEIPS LA SALLE-SAN JOSÉ HLBHIP</t>
  </si>
  <si>
    <t>012996</t>
  </si>
  <si>
    <t>CPEIPS BEASAIN IKASTOLA HLBHIP</t>
  </si>
  <si>
    <t>014655</t>
  </si>
  <si>
    <t>CPEIPS JESÚS MARÍA HLBHIP</t>
  </si>
  <si>
    <t>CPEIPS SCIENTIA SAN PEDRO HLBHIP</t>
  </si>
  <si>
    <t>014750</t>
  </si>
  <si>
    <t>CPEIPS MADRE DEL DIVINO PASTOR HLBHIP</t>
  </si>
  <si>
    <t>CPEIPS MARISTAK ZALLA HLBHIP</t>
  </si>
  <si>
    <t>014833</t>
  </si>
  <si>
    <t>CPEIPS NTRA. SRA. DE LA MERCED HLBHIP</t>
  </si>
  <si>
    <t>PROGRAMA NOLEGA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</si>
</sst>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3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6"/>
      <color indexed="9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sz val="14"/>
      <color indexed="63"/>
      <name val="Calibri"/>
      <family val="2"/>
    </font>
    <font>
      <sz val="9"/>
      <color indexed="12"/>
      <name val="Calibri"/>
      <family val="2"/>
    </font>
    <font>
      <b/>
      <sz val="12"/>
      <color indexed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6"/>
      <name val="Calibri"/>
      <family val="2"/>
    </font>
    <font>
      <b/>
      <sz val="16"/>
      <name val="Wingdings 2"/>
      <family val="1"/>
      <charset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FF"/>
      <name val="Calibri"/>
      <family val="2"/>
    </font>
    <font>
      <sz val="9"/>
      <color rgb="FF0033CC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3" fillId="0" borderId="0"/>
    <xf numFmtId="0" fontId="4" fillId="0" borderId="0"/>
    <xf numFmtId="0" fontId="32" fillId="0" borderId="0"/>
  </cellStyleXfs>
  <cellXfs count="18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top" indent="1"/>
    </xf>
    <xf numFmtId="0" fontId="0" fillId="2" borderId="0" xfId="0" applyFill="1" applyAlignment="1" applyProtection="1">
      <alignment horizontal="left" vertical="top" indent="1"/>
    </xf>
    <xf numFmtId="0" fontId="0" fillId="2" borderId="0" xfId="0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3" fillId="5" borderId="14" xfId="0" applyFont="1" applyFill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left" vertical="center" indent="1"/>
    </xf>
    <xf numFmtId="0" fontId="27" fillId="0" borderId="0" xfId="0" applyNumberFormat="1" applyFont="1" applyFill="1" applyAlignment="1" applyProtection="1">
      <alignment horizontal="center" vertical="center"/>
    </xf>
    <xf numFmtId="0" fontId="27" fillId="0" borderId="0" xfId="0" applyNumberFormat="1" applyFont="1" applyAlignment="1" applyProtection="1">
      <alignment horizontal="center" vertical="center"/>
    </xf>
    <xf numFmtId="0" fontId="27" fillId="0" borderId="0" xfId="0" applyNumberFormat="1" applyFont="1" applyAlignment="1" applyProtection="1">
      <alignment vertical="center"/>
    </xf>
    <xf numFmtId="4" fontId="26" fillId="0" borderId="0" xfId="2" applyNumberFormat="1" applyFont="1" applyAlignment="1">
      <alignment horizontal="left" vertical="center" indent="1"/>
    </xf>
    <xf numFmtId="0" fontId="27" fillId="0" borderId="0" xfId="0" applyNumberFormat="1" applyFont="1" applyAlignment="1" applyProtection="1">
      <alignment horizontal="left" vertical="center" indent="1"/>
    </xf>
    <xf numFmtId="0" fontId="28" fillId="0" borderId="0" xfId="0" applyNumberFormat="1" applyFont="1" applyFill="1" applyAlignment="1" applyProtection="1">
      <alignment horizontal="center" vertical="center"/>
    </xf>
    <xf numFmtId="0" fontId="26" fillId="0" borderId="0" xfId="2" applyFont="1" applyAlignment="1">
      <alignment horizontal="right" vertical="center" indent="1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left" vertical="center"/>
    </xf>
    <xf numFmtId="0" fontId="19" fillId="7" borderId="2" xfId="0" applyFont="1" applyFill="1" applyBorder="1" applyAlignment="1" applyProtection="1">
      <alignment horizontal="left"/>
    </xf>
    <xf numFmtId="0" fontId="20" fillId="7" borderId="1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horizontal="left"/>
    </xf>
    <xf numFmtId="0" fontId="20" fillId="8" borderId="1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 vertical="center"/>
    </xf>
    <xf numFmtId="0" fontId="20" fillId="5" borderId="6" xfId="0" applyFont="1" applyFill="1" applyBorder="1" applyAlignment="1" applyProtection="1">
      <alignment horizontal="left"/>
    </xf>
    <xf numFmtId="0" fontId="19" fillId="5" borderId="7" xfId="0" applyFont="1" applyFill="1" applyBorder="1" applyAlignment="1" applyProtection="1">
      <alignment horizontal="left"/>
    </xf>
    <xf numFmtId="0" fontId="20" fillId="5" borderId="1" xfId="0" applyFont="1" applyFill="1" applyBorder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left" vertical="center"/>
    </xf>
    <xf numFmtId="0" fontId="25" fillId="0" borderId="0" xfId="0" applyFont="1"/>
    <xf numFmtId="0" fontId="21" fillId="2" borderId="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left" vertical="center"/>
    </xf>
    <xf numFmtId="0" fontId="19" fillId="3" borderId="2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/>
    </xf>
    <xf numFmtId="0" fontId="19" fillId="3" borderId="2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 vertical="center"/>
    </xf>
    <xf numFmtId="0" fontId="19" fillId="9" borderId="2" xfId="0" applyFont="1" applyFill="1" applyBorder="1" applyAlignment="1" applyProtection="1">
      <alignment horizontal="left" vertical="center"/>
    </xf>
    <xf numFmtId="0" fontId="20" fillId="9" borderId="1" xfId="0" applyFont="1" applyFill="1" applyBorder="1" applyAlignment="1" applyProtection="1">
      <alignment horizontal="left"/>
    </xf>
    <xf numFmtId="0" fontId="19" fillId="9" borderId="2" xfId="0" applyFont="1" applyFill="1" applyBorder="1" applyAlignment="1" applyProtection="1">
      <alignment horizontal="left"/>
    </xf>
    <xf numFmtId="0" fontId="25" fillId="11" borderId="19" xfId="3" applyNumberFormat="1" applyFont="1" applyFill="1" applyBorder="1" applyAlignment="1" applyProtection="1">
      <alignment horizontal="center" vertical="center"/>
    </xf>
    <xf numFmtId="0" fontId="25" fillId="0" borderId="0" xfId="3" applyNumberFormat="1" applyFont="1" applyAlignment="1" applyProtection="1">
      <alignment vertical="center"/>
    </xf>
    <xf numFmtId="0" fontId="25" fillId="12" borderId="19" xfId="3" applyNumberFormat="1" applyFont="1" applyFill="1" applyBorder="1" applyAlignment="1" applyProtection="1">
      <alignment horizontal="center" vertical="center"/>
    </xf>
    <xf numFmtId="0" fontId="25" fillId="12" borderId="19" xfId="3" applyNumberFormat="1" applyFont="1" applyFill="1" applyBorder="1" applyAlignment="1" applyProtection="1">
      <alignment horizontal="left" vertical="center" indent="1"/>
    </xf>
    <xf numFmtId="0" fontId="26" fillId="6" borderId="3" xfId="2" applyFont="1" applyFill="1" applyBorder="1" applyAlignment="1">
      <alignment horizontal="center" vertical="center"/>
    </xf>
    <xf numFmtId="2" fontId="26" fillId="6" borderId="5" xfId="2" applyNumberFormat="1" applyFont="1" applyFill="1" applyBorder="1" applyAlignment="1">
      <alignment horizontal="center" vertical="center"/>
    </xf>
    <xf numFmtId="2" fontId="26" fillId="6" borderId="3" xfId="2" applyNumberFormat="1" applyFont="1" applyFill="1" applyBorder="1" applyAlignment="1">
      <alignment horizontal="center" vertical="center"/>
    </xf>
    <xf numFmtId="2" fontId="26" fillId="12" borderId="3" xfId="2" applyNumberFormat="1" applyFont="1" applyFill="1" applyBorder="1" applyAlignment="1">
      <alignment horizontal="center" vertical="center"/>
    </xf>
    <xf numFmtId="4" fontId="26" fillId="12" borderId="3" xfId="2" applyNumberFormat="1" applyFont="1" applyFill="1" applyBorder="1" applyAlignment="1">
      <alignment horizontal="right" vertical="center" indent="1"/>
    </xf>
    <xf numFmtId="0" fontId="25" fillId="11" borderId="19" xfId="3" applyNumberFormat="1" applyFont="1" applyFill="1" applyBorder="1" applyAlignment="1" applyProtection="1">
      <alignment horizontal="left" vertical="center" indent="1"/>
    </xf>
    <xf numFmtId="2" fontId="26" fillId="11" borderId="3" xfId="2" applyNumberFormat="1" applyFont="1" applyFill="1" applyBorder="1" applyAlignment="1">
      <alignment horizontal="center" vertical="center"/>
    </xf>
    <xf numFmtId="4" fontId="26" fillId="11" borderId="3" xfId="2" applyNumberFormat="1" applyFont="1" applyFill="1" applyBorder="1" applyAlignment="1">
      <alignment horizontal="right" vertical="center" indent="1"/>
    </xf>
    <xf numFmtId="0" fontId="25" fillId="0" borderId="0" xfId="3" applyNumberFormat="1" applyFont="1" applyFill="1" applyBorder="1" applyAlignment="1" applyProtection="1">
      <alignment horizontal="center" vertical="center"/>
    </xf>
    <xf numFmtId="0" fontId="3" fillId="10" borderId="14" xfId="0" applyFont="1" applyFill="1" applyBorder="1" applyAlignment="1" applyProtection="1">
      <alignment horizontal="left" vertical="center" wrapText="1" indent="1"/>
    </xf>
    <xf numFmtId="0" fontId="3" fillId="10" borderId="14" xfId="0" applyFont="1" applyFill="1" applyBorder="1" applyAlignment="1" applyProtection="1">
      <alignment horizontal="left" vertical="center" indent="1"/>
    </xf>
    <xf numFmtId="4" fontId="29" fillId="10" borderId="14" xfId="0" applyNumberFormat="1" applyFont="1" applyFill="1" applyBorder="1" applyAlignment="1" applyProtection="1">
      <alignment horizontal="center" vertical="center"/>
    </xf>
    <xf numFmtId="164" fontId="29" fillId="10" borderId="1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49" fontId="29" fillId="4" borderId="14" xfId="0" applyNumberFormat="1" applyFont="1" applyFill="1" applyBorder="1" applyAlignment="1" applyProtection="1">
      <alignment horizontal="center" vertical="center"/>
      <protection locked="0"/>
    </xf>
    <xf numFmtId="0" fontId="29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</xf>
    <xf numFmtId="0" fontId="29" fillId="10" borderId="14" xfId="0" applyNumberFormat="1" applyFont="1" applyFill="1" applyBorder="1" applyAlignment="1" applyProtection="1">
      <alignment horizontal="left" vertical="center" indent="1"/>
    </xf>
    <xf numFmtId="0" fontId="30" fillId="2" borderId="16" xfId="0" applyFont="1" applyFill="1" applyBorder="1" applyAlignment="1" applyProtection="1">
      <alignment horizontal="left" vertical="center" indent="1"/>
      <protection locked="0"/>
    </xf>
    <xf numFmtId="0" fontId="30" fillId="2" borderId="17" xfId="0" applyFont="1" applyFill="1" applyBorder="1" applyAlignment="1" applyProtection="1">
      <alignment horizontal="left" vertical="center" indent="1"/>
      <protection locked="0"/>
    </xf>
    <xf numFmtId="0" fontId="30" fillId="2" borderId="18" xfId="0" applyFont="1" applyFill="1" applyBorder="1" applyAlignment="1" applyProtection="1">
      <alignment horizontal="left" vertical="center" indent="1"/>
      <protection locked="0"/>
    </xf>
    <xf numFmtId="1" fontId="30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</xf>
    <xf numFmtId="0" fontId="3" fillId="4" borderId="9" xfId="0" applyFont="1" applyFill="1" applyBorder="1" applyAlignment="1" applyProtection="1">
      <alignment horizontal="center" vertical="top"/>
    </xf>
    <xf numFmtId="0" fontId="3" fillId="4" borderId="10" xfId="0" applyFont="1" applyFill="1" applyBorder="1" applyAlignment="1" applyProtection="1">
      <alignment horizontal="center" vertical="top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9" fillId="11" borderId="14" xfId="0" applyFont="1" applyFill="1" applyBorder="1" applyAlignment="1" applyProtection="1">
      <alignment horizontal="left" vertical="center" wrapText="1" indent="1"/>
    </xf>
    <xf numFmtId="0" fontId="3" fillId="11" borderId="14" xfId="0" applyFont="1" applyFill="1" applyBorder="1" applyAlignment="1" applyProtection="1">
      <alignment horizontal="left" vertical="center" indent="1"/>
    </xf>
    <xf numFmtId="0" fontId="19" fillId="11" borderId="14" xfId="0" applyFont="1" applyFill="1" applyBorder="1" applyAlignment="1" applyProtection="1">
      <alignment horizontal="center" vertical="center" wrapText="1"/>
    </xf>
    <xf numFmtId="0" fontId="19" fillId="11" borderId="14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wrapText="1" indent="1"/>
    </xf>
    <xf numFmtId="0" fontId="3" fillId="7" borderId="0" xfId="0" applyFont="1" applyFill="1" applyBorder="1" applyAlignment="1" applyProtection="1">
      <alignment horizontal="left" indent="1"/>
    </xf>
    <xf numFmtId="0" fontId="29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7" borderId="8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9" fillId="12" borderId="14" xfId="0" applyFont="1" applyFill="1" applyBorder="1" applyAlignment="1" applyProtection="1">
      <alignment horizontal="left" vertical="center" wrapText="1" indent="1"/>
    </xf>
    <xf numFmtId="0" fontId="3" fillId="12" borderId="14" xfId="0" applyFont="1" applyFill="1" applyBorder="1" applyAlignment="1" applyProtection="1">
      <alignment horizontal="left" vertical="center" indent="1"/>
    </xf>
    <xf numFmtId="0" fontId="19" fillId="12" borderId="14" xfId="0" applyFont="1" applyFill="1" applyBorder="1" applyAlignment="1" applyProtection="1">
      <alignment horizontal="center" vertical="center" wrapText="1"/>
    </xf>
    <xf numFmtId="0" fontId="19" fillId="12" borderId="14" xfId="0" applyFont="1" applyFill="1" applyBorder="1" applyAlignment="1" applyProtection="1">
      <alignment horizontal="center" vertical="center"/>
    </xf>
    <xf numFmtId="0" fontId="3" fillId="13" borderId="14" xfId="0" applyFont="1" applyFill="1" applyBorder="1" applyAlignment="1" applyProtection="1">
      <alignment horizontal="left" vertical="center" wrapText="1" indent="1"/>
    </xf>
    <xf numFmtId="0" fontId="3" fillId="13" borderId="14" xfId="0" applyFont="1" applyFill="1" applyBorder="1" applyAlignment="1" applyProtection="1">
      <alignment horizontal="left" vertical="center" indent="1"/>
    </xf>
    <xf numFmtId="0" fontId="19" fillId="13" borderId="14" xfId="0" applyFont="1" applyFill="1" applyBorder="1" applyAlignment="1" applyProtection="1">
      <alignment horizontal="center" vertical="center" wrapText="1"/>
    </xf>
    <xf numFmtId="0" fontId="19" fillId="13" borderId="14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left" wrapText="1" indent="1"/>
    </xf>
    <xf numFmtId="0" fontId="3" fillId="8" borderId="0" xfId="0" applyFont="1" applyFill="1" applyBorder="1" applyAlignment="1" applyProtection="1">
      <alignment horizontal="left" indent="1"/>
    </xf>
    <xf numFmtId="0" fontId="1" fillId="8" borderId="8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left" wrapText="1" indent="1"/>
    </xf>
    <xf numFmtId="0" fontId="3" fillId="3" borderId="17" xfId="0" applyFont="1" applyFill="1" applyBorder="1" applyAlignment="1" applyProtection="1">
      <alignment horizontal="left" indent="1"/>
    </xf>
    <xf numFmtId="0" fontId="2" fillId="9" borderId="6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3" fillId="9" borderId="17" xfId="0" applyFont="1" applyFill="1" applyBorder="1" applyAlignment="1" applyProtection="1">
      <alignment horizontal="left" wrapText="1" indent="1"/>
    </xf>
    <xf numFmtId="0" fontId="3" fillId="9" borderId="17" xfId="0" applyFont="1" applyFill="1" applyBorder="1" applyAlignment="1" applyProtection="1">
      <alignment horizontal="left" indent="1"/>
    </xf>
    <xf numFmtId="0" fontId="1" fillId="9" borderId="8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left" wrapText="1" indent="1"/>
    </xf>
    <xf numFmtId="0" fontId="3" fillId="5" borderId="15" xfId="0" applyFont="1" applyFill="1" applyBorder="1" applyAlignment="1" applyProtection="1">
      <alignment horizontal="left" indent="1"/>
    </xf>
    <xf numFmtId="0" fontId="19" fillId="10" borderId="14" xfId="0" applyFont="1" applyFill="1" applyBorder="1" applyAlignment="1" applyProtection="1">
      <alignment horizontal="center" vertical="center" wrapText="1"/>
    </xf>
    <xf numFmtId="0" fontId="19" fillId="10" borderId="14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left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/>
    </xf>
    <xf numFmtId="49" fontId="24" fillId="2" borderId="14" xfId="0" applyNumberFormat="1" applyFont="1" applyFill="1" applyBorder="1" applyAlignment="1" applyProtection="1">
      <alignment horizontal="left" vertical="center"/>
      <protection locked="0"/>
    </xf>
    <xf numFmtId="14" fontId="24" fillId="2" borderId="14" xfId="0" applyNumberFormat="1" applyFont="1" applyFill="1" applyBorder="1" applyAlignment="1" applyProtection="1">
      <alignment horizontal="center" vertical="center"/>
      <protection locked="0"/>
    </xf>
    <xf numFmtId="4" fontId="24" fillId="2" borderId="14" xfId="0" applyNumberFormat="1" applyFont="1" applyFill="1" applyBorder="1" applyAlignment="1" applyProtection="1">
      <alignment horizontal="right" vertical="center"/>
      <protection locked="0"/>
    </xf>
    <xf numFmtId="0" fontId="1" fillId="5" borderId="14" xfId="0" applyFont="1" applyFill="1" applyBorder="1" applyAlignment="1" applyProtection="1">
      <alignment horizontal="right" vertical="center" wrapText="1"/>
    </xf>
    <xf numFmtId="4" fontId="16" fillId="5" borderId="14" xfId="0" applyNumberFormat="1" applyFont="1" applyFill="1" applyBorder="1" applyAlignment="1" applyProtection="1">
      <alignment horizontal="right" vertical="center" wrapText="1"/>
    </xf>
    <xf numFmtId="0" fontId="16" fillId="5" borderId="14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</cellXfs>
  <cellStyles count="4">
    <cellStyle name="Normal 2" xfId="1"/>
    <cellStyle name="Normal 3" xfId="2"/>
    <cellStyle name="Normal 4" xfId="3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showZeros="0" tabSelected="1" topLeftCell="A64" zoomScale="120" zoomScaleNormal="120" workbookViewId="0">
      <selection activeCell="D19" sqref="D19:R19"/>
    </sheetView>
  </sheetViews>
  <sheetFormatPr defaultColWidth="11.42578125" defaultRowHeight="12.75" x14ac:dyDescent="0.2"/>
  <cols>
    <col min="1" max="1" width="3.7109375" style="5" customWidth="1"/>
    <col min="2" max="2" width="2.42578125" style="6" customWidth="1"/>
    <col min="3" max="20" width="5.5703125" style="6" customWidth="1"/>
    <col min="21" max="21" width="2.42578125" style="6" customWidth="1"/>
    <col min="22" max="22" width="11" style="7" customWidth="1"/>
    <col min="23" max="23" width="11" style="8" customWidth="1"/>
    <col min="24" max="35" width="11" style="7" customWidth="1"/>
    <col min="36" max="256" width="11.42578125" style="9"/>
    <col min="257" max="257" width="3.7109375" style="9" customWidth="1"/>
    <col min="258" max="258" width="2.42578125" style="9" customWidth="1"/>
    <col min="259" max="276" width="5.5703125" style="9" customWidth="1"/>
    <col min="277" max="277" width="2.42578125" style="9" customWidth="1"/>
    <col min="278" max="291" width="11" style="9" customWidth="1"/>
    <col min="292" max="512" width="11.42578125" style="9"/>
    <col min="513" max="513" width="3.7109375" style="9" customWidth="1"/>
    <col min="514" max="514" width="2.42578125" style="9" customWidth="1"/>
    <col min="515" max="532" width="5.5703125" style="9" customWidth="1"/>
    <col min="533" max="533" width="2.42578125" style="9" customWidth="1"/>
    <col min="534" max="547" width="11" style="9" customWidth="1"/>
    <col min="548" max="768" width="11.42578125" style="9"/>
    <col min="769" max="769" width="3.7109375" style="9" customWidth="1"/>
    <col min="770" max="770" width="2.42578125" style="9" customWidth="1"/>
    <col min="771" max="788" width="5.5703125" style="9" customWidth="1"/>
    <col min="789" max="789" width="2.42578125" style="9" customWidth="1"/>
    <col min="790" max="803" width="11" style="9" customWidth="1"/>
    <col min="804" max="1024" width="11.42578125" style="9"/>
    <col min="1025" max="1025" width="3.7109375" style="9" customWidth="1"/>
    <col min="1026" max="1026" width="2.42578125" style="9" customWidth="1"/>
    <col min="1027" max="1044" width="5.5703125" style="9" customWidth="1"/>
    <col min="1045" max="1045" width="2.42578125" style="9" customWidth="1"/>
    <col min="1046" max="1059" width="11" style="9" customWidth="1"/>
    <col min="1060" max="1280" width="11.42578125" style="9"/>
    <col min="1281" max="1281" width="3.7109375" style="9" customWidth="1"/>
    <col min="1282" max="1282" width="2.42578125" style="9" customWidth="1"/>
    <col min="1283" max="1300" width="5.5703125" style="9" customWidth="1"/>
    <col min="1301" max="1301" width="2.42578125" style="9" customWidth="1"/>
    <col min="1302" max="1315" width="11" style="9" customWidth="1"/>
    <col min="1316" max="1536" width="11.42578125" style="9"/>
    <col min="1537" max="1537" width="3.7109375" style="9" customWidth="1"/>
    <col min="1538" max="1538" width="2.42578125" style="9" customWidth="1"/>
    <col min="1539" max="1556" width="5.5703125" style="9" customWidth="1"/>
    <col min="1557" max="1557" width="2.42578125" style="9" customWidth="1"/>
    <col min="1558" max="1571" width="11" style="9" customWidth="1"/>
    <col min="1572" max="1792" width="11.42578125" style="9"/>
    <col min="1793" max="1793" width="3.7109375" style="9" customWidth="1"/>
    <col min="1794" max="1794" width="2.42578125" style="9" customWidth="1"/>
    <col min="1795" max="1812" width="5.5703125" style="9" customWidth="1"/>
    <col min="1813" max="1813" width="2.42578125" style="9" customWidth="1"/>
    <col min="1814" max="1827" width="11" style="9" customWidth="1"/>
    <col min="1828" max="2048" width="11.42578125" style="9"/>
    <col min="2049" max="2049" width="3.7109375" style="9" customWidth="1"/>
    <col min="2050" max="2050" width="2.42578125" style="9" customWidth="1"/>
    <col min="2051" max="2068" width="5.5703125" style="9" customWidth="1"/>
    <col min="2069" max="2069" width="2.42578125" style="9" customWidth="1"/>
    <col min="2070" max="2083" width="11" style="9" customWidth="1"/>
    <col min="2084" max="2304" width="11.42578125" style="9"/>
    <col min="2305" max="2305" width="3.7109375" style="9" customWidth="1"/>
    <col min="2306" max="2306" width="2.42578125" style="9" customWidth="1"/>
    <col min="2307" max="2324" width="5.5703125" style="9" customWidth="1"/>
    <col min="2325" max="2325" width="2.42578125" style="9" customWidth="1"/>
    <col min="2326" max="2339" width="11" style="9" customWidth="1"/>
    <col min="2340" max="2560" width="11.42578125" style="9"/>
    <col min="2561" max="2561" width="3.7109375" style="9" customWidth="1"/>
    <col min="2562" max="2562" width="2.42578125" style="9" customWidth="1"/>
    <col min="2563" max="2580" width="5.5703125" style="9" customWidth="1"/>
    <col min="2581" max="2581" width="2.42578125" style="9" customWidth="1"/>
    <col min="2582" max="2595" width="11" style="9" customWidth="1"/>
    <col min="2596" max="2816" width="11.42578125" style="9"/>
    <col min="2817" max="2817" width="3.7109375" style="9" customWidth="1"/>
    <col min="2818" max="2818" width="2.42578125" style="9" customWidth="1"/>
    <col min="2819" max="2836" width="5.5703125" style="9" customWidth="1"/>
    <col min="2837" max="2837" width="2.42578125" style="9" customWidth="1"/>
    <col min="2838" max="2851" width="11" style="9" customWidth="1"/>
    <col min="2852" max="3072" width="11.42578125" style="9"/>
    <col min="3073" max="3073" width="3.7109375" style="9" customWidth="1"/>
    <col min="3074" max="3074" width="2.42578125" style="9" customWidth="1"/>
    <col min="3075" max="3092" width="5.5703125" style="9" customWidth="1"/>
    <col min="3093" max="3093" width="2.42578125" style="9" customWidth="1"/>
    <col min="3094" max="3107" width="11" style="9" customWidth="1"/>
    <col min="3108" max="3328" width="11.42578125" style="9"/>
    <col min="3329" max="3329" width="3.7109375" style="9" customWidth="1"/>
    <col min="3330" max="3330" width="2.42578125" style="9" customWidth="1"/>
    <col min="3331" max="3348" width="5.5703125" style="9" customWidth="1"/>
    <col min="3349" max="3349" width="2.42578125" style="9" customWidth="1"/>
    <col min="3350" max="3363" width="11" style="9" customWidth="1"/>
    <col min="3364" max="3584" width="11.42578125" style="9"/>
    <col min="3585" max="3585" width="3.7109375" style="9" customWidth="1"/>
    <col min="3586" max="3586" width="2.42578125" style="9" customWidth="1"/>
    <col min="3587" max="3604" width="5.5703125" style="9" customWidth="1"/>
    <col min="3605" max="3605" width="2.42578125" style="9" customWidth="1"/>
    <col min="3606" max="3619" width="11" style="9" customWidth="1"/>
    <col min="3620" max="3840" width="11.42578125" style="9"/>
    <col min="3841" max="3841" width="3.7109375" style="9" customWidth="1"/>
    <col min="3842" max="3842" width="2.42578125" style="9" customWidth="1"/>
    <col min="3843" max="3860" width="5.5703125" style="9" customWidth="1"/>
    <col min="3861" max="3861" width="2.42578125" style="9" customWidth="1"/>
    <col min="3862" max="3875" width="11" style="9" customWidth="1"/>
    <col min="3876" max="4096" width="11.42578125" style="9"/>
    <col min="4097" max="4097" width="3.7109375" style="9" customWidth="1"/>
    <col min="4098" max="4098" width="2.42578125" style="9" customWidth="1"/>
    <col min="4099" max="4116" width="5.5703125" style="9" customWidth="1"/>
    <col min="4117" max="4117" width="2.42578125" style="9" customWidth="1"/>
    <col min="4118" max="4131" width="11" style="9" customWidth="1"/>
    <col min="4132" max="4352" width="11.42578125" style="9"/>
    <col min="4353" max="4353" width="3.7109375" style="9" customWidth="1"/>
    <col min="4354" max="4354" width="2.42578125" style="9" customWidth="1"/>
    <col min="4355" max="4372" width="5.5703125" style="9" customWidth="1"/>
    <col min="4373" max="4373" width="2.42578125" style="9" customWidth="1"/>
    <col min="4374" max="4387" width="11" style="9" customWidth="1"/>
    <col min="4388" max="4608" width="11.42578125" style="9"/>
    <col min="4609" max="4609" width="3.7109375" style="9" customWidth="1"/>
    <col min="4610" max="4610" width="2.42578125" style="9" customWidth="1"/>
    <col min="4611" max="4628" width="5.5703125" style="9" customWidth="1"/>
    <col min="4629" max="4629" width="2.42578125" style="9" customWidth="1"/>
    <col min="4630" max="4643" width="11" style="9" customWidth="1"/>
    <col min="4644" max="4864" width="11.42578125" style="9"/>
    <col min="4865" max="4865" width="3.7109375" style="9" customWidth="1"/>
    <col min="4866" max="4866" width="2.42578125" style="9" customWidth="1"/>
    <col min="4867" max="4884" width="5.5703125" style="9" customWidth="1"/>
    <col min="4885" max="4885" width="2.42578125" style="9" customWidth="1"/>
    <col min="4886" max="4899" width="11" style="9" customWidth="1"/>
    <col min="4900" max="5120" width="11.42578125" style="9"/>
    <col min="5121" max="5121" width="3.7109375" style="9" customWidth="1"/>
    <col min="5122" max="5122" width="2.42578125" style="9" customWidth="1"/>
    <col min="5123" max="5140" width="5.5703125" style="9" customWidth="1"/>
    <col min="5141" max="5141" width="2.42578125" style="9" customWidth="1"/>
    <col min="5142" max="5155" width="11" style="9" customWidth="1"/>
    <col min="5156" max="5376" width="11.42578125" style="9"/>
    <col min="5377" max="5377" width="3.7109375" style="9" customWidth="1"/>
    <col min="5378" max="5378" width="2.42578125" style="9" customWidth="1"/>
    <col min="5379" max="5396" width="5.5703125" style="9" customWidth="1"/>
    <col min="5397" max="5397" width="2.42578125" style="9" customWidth="1"/>
    <col min="5398" max="5411" width="11" style="9" customWidth="1"/>
    <col min="5412" max="5632" width="11.42578125" style="9"/>
    <col min="5633" max="5633" width="3.7109375" style="9" customWidth="1"/>
    <col min="5634" max="5634" width="2.42578125" style="9" customWidth="1"/>
    <col min="5635" max="5652" width="5.5703125" style="9" customWidth="1"/>
    <col min="5653" max="5653" width="2.42578125" style="9" customWidth="1"/>
    <col min="5654" max="5667" width="11" style="9" customWidth="1"/>
    <col min="5668" max="5888" width="11.42578125" style="9"/>
    <col min="5889" max="5889" width="3.7109375" style="9" customWidth="1"/>
    <col min="5890" max="5890" width="2.42578125" style="9" customWidth="1"/>
    <col min="5891" max="5908" width="5.5703125" style="9" customWidth="1"/>
    <col min="5909" max="5909" width="2.42578125" style="9" customWidth="1"/>
    <col min="5910" max="5923" width="11" style="9" customWidth="1"/>
    <col min="5924" max="6144" width="11.42578125" style="9"/>
    <col min="6145" max="6145" width="3.7109375" style="9" customWidth="1"/>
    <col min="6146" max="6146" width="2.42578125" style="9" customWidth="1"/>
    <col min="6147" max="6164" width="5.5703125" style="9" customWidth="1"/>
    <col min="6165" max="6165" width="2.42578125" style="9" customWidth="1"/>
    <col min="6166" max="6179" width="11" style="9" customWidth="1"/>
    <col min="6180" max="6400" width="11.42578125" style="9"/>
    <col min="6401" max="6401" width="3.7109375" style="9" customWidth="1"/>
    <col min="6402" max="6402" width="2.42578125" style="9" customWidth="1"/>
    <col min="6403" max="6420" width="5.5703125" style="9" customWidth="1"/>
    <col min="6421" max="6421" width="2.42578125" style="9" customWidth="1"/>
    <col min="6422" max="6435" width="11" style="9" customWidth="1"/>
    <col min="6436" max="6656" width="11.42578125" style="9"/>
    <col min="6657" max="6657" width="3.7109375" style="9" customWidth="1"/>
    <col min="6658" max="6658" width="2.42578125" style="9" customWidth="1"/>
    <col min="6659" max="6676" width="5.5703125" style="9" customWidth="1"/>
    <col min="6677" max="6677" width="2.42578125" style="9" customWidth="1"/>
    <col min="6678" max="6691" width="11" style="9" customWidth="1"/>
    <col min="6692" max="6912" width="11.42578125" style="9"/>
    <col min="6913" max="6913" width="3.7109375" style="9" customWidth="1"/>
    <col min="6914" max="6914" width="2.42578125" style="9" customWidth="1"/>
    <col min="6915" max="6932" width="5.5703125" style="9" customWidth="1"/>
    <col min="6933" max="6933" width="2.42578125" style="9" customWidth="1"/>
    <col min="6934" max="6947" width="11" style="9" customWidth="1"/>
    <col min="6948" max="7168" width="11.42578125" style="9"/>
    <col min="7169" max="7169" width="3.7109375" style="9" customWidth="1"/>
    <col min="7170" max="7170" width="2.42578125" style="9" customWidth="1"/>
    <col min="7171" max="7188" width="5.5703125" style="9" customWidth="1"/>
    <col min="7189" max="7189" width="2.42578125" style="9" customWidth="1"/>
    <col min="7190" max="7203" width="11" style="9" customWidth="1"/>
    <col min="7204" max="7424" width="11.42578125" style="9"/>
    <col min="7425" max="7425" width="3.7109375" style="9" customWidth="1"/>
    <col min="7426" max="7426" width="2.42578125" style="9" customWidth="1"/>
    <col min="7427" max="7444" width="5.5703125" style="9" customWidth="1"/>
    <col min="7445" max="7445" width="2.42578125" style="9" customWidth="1"/>
    <col min="7446" max="7459" width="11" style="9" customWidth="1"/>
    <col min="7460" max="7680" width="11.42578125" style="9"/>
    <col min="7681" max="7681" width="3.7109375" style="9" customWidth="1"/>
    <col min="7682" max="7682" width="2.42578125" style="9" customWidth="1"/>
    <col min="7683" max="7700" width="5.5703125" style="9" customWidth="1"/>
    <col min="7701" max="7701" width="2.42578125" style="9" customWidth="1"/>
    <col min="7702" max="7715" width="11" style="9" customWidth="1"/>
    <col min="7716" max="7936" width="11.42578125" style="9"/>
    <col min="7937" max="7937" width="3.7109375" style="9" customWidth="1"/>
    <col min="7938" max="7938" width="2.42578125" style="9" customWidth="1"/>
    <col min="7939" max="7956" width="5.5703125" style="9" customWidth="1"/>
    <col min="7957" max="7957" width="2.42578125" style="9" customWidth="1"/>
    <col min="7958" max="7971" width="11" style="9" customWidth="1"/>
    <col min="7972" max="8192" width="11.42578125" style="9"/>
    <col min="8193" max="8193" width="3.7109375" style="9" customWidth="1"/>
    <col min="8194" max="8194" width="2.42578125" style="9" customWidth="1"/>
    <col min="8195" max="8212" width="5.5703125" style="9" customWidth="1"/>
    <col min="8213" max="8213" width="2.42578125" style="9" customWidth="1"/>
    <col min="8214" max="8227" width="11" style="9" customWidth="1"/>
    <col min="8228" max="8448" width="11.42578125" style="9"/>
    <col min="8449" max="8449" width="3.7109375" style="9" customWidth="1"/>
    <col min="8450" max="8450" width="2.42578125" style="9" customWidth="1"/>
    <col min="8451" max="8468" width="5.5703125" style="9" customWidth="1"/>
    <col min="8469" max="8469" width="2.42578125" style="9" customWidth="1"/>
    <col min="8470" max="8483" width="11" style="9" customWidth="1"/>
    <col min="8484" max="8704" width="11.42578125" style="9"/>
    <col min="8705" max="8705" width="3.7109375" style="9" customWidth="1"/>
    <col min="8706" max="8706" width="2.42578125" style="9" customWidth="1"/>
    <col min="8707" max="8724" width="5.5703125" style="9" customWidth="1"/>
    <col min="8725" max="8725" width="2.42578125" style="9" customWidth="1"/>
    <col min="8726" max="8739" width="11" style="9" customWidth="1"/>
    <col min="8740" max="8960" width="11.42578125" style="9"/>
    <col min="8961" max="8961" width="3.7109375" style="9" customWidth="1"/>
    <col min="8962" max="8962" width="2.42578125" style="9" customWidth="1"/>
    <col min="8963" max="8980" width="5.5703125" style="9" customWidth="1"/>
    <col min="8981" max="8981" width="2.42578125" style="9" customWidth="1"/>
    <col min="8982" max="8995" width="11" style="9" customWidth="1"/>
    <col min="8996" max="9216" width="11.42578125" style="9"/>
    <col min="9217" max="9217" width="3.7109375" style="9" customWidth="1"/>
    <col min="9218" max="9218" width="2.42578125" style="9" customWidth="1"/>
    <col min="9219" max="9236" width="5.5703125" style="9" customWidth="1"/>
    <col min="9237" max="9237" width="2.42578125" style="9" customWidth="1"/>
    <col min="9238" max="9251" width="11" style="9" customWidth="1"/>
    <col min="9252" max="9472" width="11.42578125" style="9"/>
    <col min="9473" max="9473" width="3.7109375" style="9" customWidth="1"/>
    <col min="9474" max="9474" width="2.42578125" style="9" customWidth="1"/>
    <col min="9475" max="9492" width="5.5703125" style="9" customWidth="1"/>
    <col min="9493" max="9493" width="2.42578125" style="9" customWidth="1"/>
    <col min="9494" max="9507" width="11" style="9" customWidth="1"/>
    <col min="9508" max="9728" width="11.42578125" style="9"/>
    <col min="9729" max="9729" width="3.7109375" style="9" customWidth="1"/>
    <col min="9730" max="9730" width="2.42578125" style="9" customWidth="1"/>
    <col min="9731" max="9748" width="5.5703125" style="9" customWidth="1"/>
    <col min="9749" max="9749" width="2.42578125" style="9" customWidth="1"/>
    <col min="9750" max="9763" width="11" style="9" customWidth="1"/>
    <col min="9764" max="9984" width="11.42578125" style="9"/>
    <col min="9985" max="9985" width="3.7109375" style="9" customWidth="1"/>
    <col min="9986" max="9986" width="2.42578125" style="9" customWidth="1"/>
    <col min="9987" max="10004" width="5.5703125" style="9" customWidth="1"/>
    <col min="10005" max="10005" width="2.42578125" style="9" customWidth="1"/>
    <col min="10006" max="10019" width="11" style="9" customWidth="1"/>
    <col min="10020" max="10240" width="11.42578125" style="9"/>
    <col min="10241" max="10241" width="3.7109375" style="9" customWidth="1"/>
    <col min="10242" max="10242" width="2.42578125" style="9" customWidth="1"/>
    <col min="10243" max="10260" width="5.5703125" style="9" customWidth="1"/>
    <col min="10261" max="10261" width="2.42578125" style="9" customWidth="1"/>
    <col min="10262" max="10275" width="11" style="9" customWidth="1"/>
    <col min="10276" max="10496" width="11.42578125" style="9"/>
    <col min="10497" max="10497" width="3.7109375" style="9" customWidth="1"/>
    <col min="10498" max="10498" width="2.42578125" style="9" customWidth="1"/>
    <col min="10499" max="10516" width="5.5703125" style="9" customWidth="1"/>
    <col min="10517" max="10517" width="2.42578125" style="9" customWidth="1"/>
    <col min="10518" max="10531" width="11" style="9" customWidth="1"/>
    <col min="10532" max="10752" width="11.42578125" style="9"/>
    <col min="10753" max="10753" width="3.7109375" style="9" customWidth="1"/>
    <col min="10754" max="10754" width="2.42578125" style="9" customWidth="1"/>
    <col min="10755" max="10772" width="5.5703125" style="9" customWidth="1"/>
    <col min="10773" max="10773" width="2.42578125" style="9" customWidth="1"/>
    <col min="10774" max="10787" width="11" style="9" customWidth="1"/>
    <col min="10788" max="11008" width="11.42578125" style="9"/>
    <col min="11009" max="11009" width="3.7109375" style="9" customWidth="1"/>
    <col min="11010" max="11010" width="2.42578125" style="9" customWidth="1"/>
    <col min="11011" max="11028" width="5.5703125" style="9" customWidth="1"/>
    <col min="11029" max="11029" width="2.42578125" style="9" customWidth="1"/>
    <col min="11030" max="11043" width="11" style="9" customWidth="1"/>
    <col min="11044" max="11264" width="11.42578125" style="9"/>
    <col min="11265" max="11265" width="3.7109375" style="9" customWidth="1"/>
    <col min="11266" max="11266" width="2.42578125" style="9" customWidth="1"/>
    <col min="11267" max="11284" width="5.5703125" style="9" customWidth="1"/>
    <col min="11285" max="11285" width="2.42578125" style="9" customWidth="1"/>
    <col min="11286" max="11299" width="11" style="9" customWidth="1"/>
    <col min="11300" max="11520" width="11.42578125" style="9"/>
    <col min="11521" max="11521" width="3.7109375" style="9" customWidth="1"/>
    <col min="11522" max="11522" width="2.42578125" style="9" customWidth="1"/>
    <col min="11523" max="11540" width="5.5703125" style="9" customWidth="1"/>
    <col min="11541" max="11541" width="2.42578125" style="9" customWidth="1"/>
    <col min="11542" max="11555" width="11" style="9" customWidth="1"/>
    <col min="11556" max="11776" width="11.42578125" style="9"/>
    <col min="11777" max="11777" width="3.7109375" style="9" customWidth="1"/>
    <col min="11778" max="11778" width="2.42578125" style="9" customWidth="1"/>
    <col min="11779" max="11796" width="5.5703125" style="9" customWidth="1"/>
    <col min="11797" max="11797" width="2.42578125" style="9" customWidth="1"/>
    <col min="11798" max="11811" width="11" style="9" customWidth="1"/>
    <col min="11812" max="12032" width="11.42578125" style="9"/>
    <col min="12033" max="12033" width="3.7109375" style="9" customWidth="1"/>
    <col min="12034" max="12034" width="2.42578125" style="9" customWidth="1"/>
    <col min="12035" max="12052" width="5.5703125" style="9" customWidth="1"/>
    <col min="12053" max="12053" width="2.42578125" style="9" customWidth="1"/>
    <col min="12054" max="12067" width="11" style="9" customWidth="1"/>
    <col min="12068" max="12288" width="11.42578125" style="9"/>
    <col min="12289" max="12289" width="3.7109375" style="9" customWidth="1"/>
    <col min="12290" max="12290" width="2.42578125" style="9" customWidth="1"/>
    <col min="12291" max="12308" width="5.5703125" style="9" customWidth="1"/>
    <col min="12309" max="12309" width="2.42578125" style="9" customWidth="1"/>
    <col min="12310" max="12323" width="11" style="9" customWidth="1"/>
    <col min="12324" max="12544" width="11.42578125" style="9"/>
    <col min="12545" max="12545" width="3.7109375" style="9" customWidth="1"/>
    <col min="12546" max="12546" width="2.42578125" style="9" customWidth="1"/>
    <col min="12547" max="12564" width="5.5703125" style="9" customWidth="1"/>
    <col min="12565" max="12565" width="2.42578125" style="9" customWidth="1"/>
    <col min="12566" max="12579" width="11" style="9" customWidth="1"/>
    <col min="12580" max="12800" width="11.42578125" style="9"/>
    <col min="12801" max="12801" width="3.7109375" style="9" customWidth="1"/>
    <col min="12802" max="12802" width="2.42578125" style="9" customWidth="1"/>
    <col min="12803" max="12820" width="5.5703125" style="9" customWidth="1"/>
    <col min="12821" max="12821" width="2.42578125" style="9" customWidth="1"/>
    <col min="12822" max="12835" width="11" style="9" customWidth="1"/>
    <col min="12836" max="13056" width="11.42578125" style="9"/>
    <col min="13057" max="13057" width="3.7109375" style="9" customWidth="1"/>
    <col min="13058" max="13058" width="2.42578125" style="9" customWidth="1"/>
    <col min="13059" max="13076" width="5.5703125" style="9" customWidth="1"/>
    <col min="13077" max="13077" width="2.42578125" style="9" customWidth="1"/>
    <col min="13078" max="13091" width="11" style="9" customWidth="1"/>
    <col min="13092" max="13312" width="11.42578125" style="9"/>
    <col min="13313" max="13313" width="3.7109375" style="9" customWidth="1"/>
    <col min="13314" max="13314" width="2.42578125" style="9" customWidth="1"/>
    <col min="13315" max="13332" width="5.5703125" style="9" customWidth="1"/>
    <col min="13333" max="13333" width="2.42578125" style="9" customWidth="1"/>
    <col min="13334" max="13347" width="11" style="9" customWidth="1"/>
    <col min="13348" max="13568" width="11.42578125" style="9"/>
    <col min="13569" max="13569" width="3.7109375" style="9" customWidth="1"/>
    <col min="13570" max="13570" width="2.42578125" style="9" customWidth="1"/>
    <col min="13571" max="13588" width="5.5703125" style="9" customWidth="1"/>
    <col min="13589" max="13589" width="2.42578125" style="9" customWidth="1"/>
    <col min="13590" max="13603" width="11" style="9" customWidth="1"/>
    <col min="13604" max="13824" width="11.42578125" style="9"/>
    <col min="13825" max="13825" width="3.7109375" style="9" customWidth="1"/>
    <col min="13826" max="13826" width="2.42578125" style="9" customWidth="1"/>
    <col min="13827" max="13844" width="5.5703125" style="9" customWidth="1"/>
    <col min="13845" max="13845" width="2.42578125" style="9" customWidth="1"/>
    <col min="13846" max="13859" width="11" style="9" customWidth="1"/>
    <col min="13860" max="14080" width="11.42578125" style="9"/>
    <col min="14081" max="14081" width="3.7109375" style="9" customWidth="1"/>
    <col min="14082" max="14082" width="2.42578125" style="9" customWidth="1"/>
    <col min="14083" max="14100" width="5.5703125" style="9" customWidth="1"/>
    <col min="14101" max="14101" width="2.42578125" style="9" customWidth="1"/>
    <col min="14102" max="14115" width="11" style="9" customWidth="1"/>
    <col min="14116" max="14336" width="11.42578125" style="9"/>
    <col min="14337" max="14337" width="3.7109375" style="9" customWidth="1"/>
    <col min="14338" max="14338" width="2.42578125" style="9" customWidth="1"/>
    <col min="14339" max="14356" width="5.5703125" style="9" customWidth="1"/>
    <col min="14357" max="14357" width="2.42578125" style="9" customWidth="1"/>
    <col min="14358" max="14371" width="11" style="9" customWidth="1"/>
    <col min="14372" max="14592" width="11.42578125" style="9"/>
    <col min="14593" max="14593" width="3.7109375" style="9" customWidth="1"/>
    <col min="14594" max="14594" width="2.42578125" style="9" customWidth="1"/>
    <col min="14595" max="14612" width="5.5703125" style="9" customWidth="1"/>
    <col min="14613" max="14613" width="2.42578125" style="9" customWidth="1"/>
    <col min="14614" max="14627" width="11" style="9" customWidth="1"/>
    <col min="14628" max="14848" width="11.42578125" style="9"/>
    <col min="14849" max="14849" width="3.7109375" style="9" customWidth="1"/>
    <col min="14850" max="14850" width="2.42578125" style="9" customWidth="1"/>
    <col min="14851" max="14868" width="5.5703125" style="9" customWidth="1"/>
    <col min="14869" max="14869" width="2.42578125" style="9" customWidth="1"/>
    <col min="14870" max="14883" width="11" style="9" customWidth="1"/>
    <col min="14884" max="15104" width="11.42578125" style="9"/>
    <col min="15105" max="15105" width="3.7109375" style="9" customWidth="1"/>
    <col min="15106" max="15106" width="2.42578125" style="9" customWidth="1"/>
    <col min="15107" max="15124" width="5.5703125" style="9" customWidth="1"/>
    <col min="15125" max="15125" width="2.42578125" style="9" customWidth="1"/>
    <col min="15126" max="15139" width="11" style="9" customWidth="1"/>
    <col min="15140" max="15360" width="11.42578125" style="9"/>
    <col min="15361" max="15361" width="3.7109375" style="9" customWidth="1"/>
    <col min="15362" max="15362" width="2.42578125" style="9" customWidth="1"/>
    <col min="15363" max="15380" width="5.5703125" style="9" customWidth="1"/>
    <col min="15381" max="15381" width="2.42578125" style="9" customWidth="1"/>
    <col min="15382" max="15395" width="11" style="9" customWidth="1"/>
    <col min="15396" max="15616" width="11.42578125" style="9"/>
    <col min="15617" max="15617" width="3.7109375" style="9" customWidth="1"/>
    <col min="15618" max="15618" width="2.42578125" style="9" customWidth="1"/>
    <col min="15619" max="15636" width="5.5703125" style="9" customWidth="1"/>
    <col min="15637" max="15637" width="2.42578125" style="9" customWidth="1"/>
    <col min="15638" max="15651" width="11" style="9" customWidth="1"/>
    <col min="15652" max="15872" width="11.42578125" style="9"/>
    <col min="15873" max="15873" width="3.7109375" style="9" customWidth="1"/>
    <col min="15874" max="15874" width="2.42578125" style="9" customWidth="1"/>
    <col min="15875" max="15892" width="5.5703125" style="9" customWidth="1"/>
    <col min="15893" max="15893" width="2.42578125" style="9" customWidth="1"/>
    <col min="15894" max="15907" width="11" style="9" customWidth="1"/>
    <col min="15908" max="16128" width="11.42578125" style="9"/>
    <col min="16129" max="16129" width="3.7109375" style="9" customWidth="1"/>
    <col min="16130" max="16130" width="2.42578125" style="9" customWidth="1"/>
    <col min="16131" max="16148" width="5.5703125" style="9" customWidth="1"/>
    <col min="16149" max="16149" width="2.42578125" style="9" customWidth="1"/>
    <col min="16150" max="16163" width="11" style="9" customWidth="1"/>
    <col min="16164" max="16384" width="11.42578125" style="9"/>
  </cols>
  <sheetData>
    <row r="1" spans="1:35" ht="21" x14ac:dyDescent="0.2">
      <c r="A1" s="1"/>
      <c r="B1" s="103" t="s">
        <v>1294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2.75" customHeight="1" x14ac:dyDescent="0.2">
      <c r="A2" s="1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35" ht="9.9499999999999993" customHeight="1" x14ac:dyDescent="0.2">
      <c r="A3" s="1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</row>
    <row r="4" spans="1:35" ht="18" customHeight="1" x14ac:dyDescent="0.2">
      <c r="A4" s="1"/>
      <c r="B4" s="22"/>
      <c r="C4" s="102" t="s">
        <v>899</v>
      </c>
      <c r="D4" s="102"/>
      <c r="E4" s="107"/>
      <c r="F4" s="108"/>
      <c r="G4" s="109" t="s">
        <v>900</v>
      </c>
      <c r="H4" s="109"/>
      <c r="I4" s="109"/>
      <c r="J4" s="109"/>
      <c r="K4" s="110">
        <f>IF(E4=0,0,VLOOKUP(E4,Data!B:M,4,FALSE))</f>
        <v>0</v>
      </c>
      <c r="L4" s="110"/>
      <c r="M4" s="110"/>
      <c r="N4" s="110"/>
      <c r="O4" s="110"/>
      <c r="P4" s="110"/>
      <c r="Q4" s="110"/>
      <c r="R4" s="110"/>
      <c r="S4" s="110"/>
      <c r="T4" s="110"/>
      <c r="U4" s="26"/>
    </row>
    <row r="5" spans="1:35" ht="9.9499999999999993" customHeight="1" x14ac:dyDescent="0.2">
      <c r="A5" s="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26"/>
    </row>
    <row r="6" spans="1:35" ht="18" customHeight="1" x14ac:dyDescent="0.2">
      <c r="A6" s="1"/>
      <c r="B6" s="22"/>
      <c r="C6" s="98" t="s">
        <v>901</v>
      </c>
      <c r="D6" s="99"/>
      <c r="E6" s="99"/>
      <c r="F6" s="99"/>
      <c r="G6" s="99"/>
      <c r="H6" s="99"/>
      <c r="I6" s="100">
        <f>IF(E4=0,0,VLOOKUP(E4,Data!B:M,11,FALSE))</f>
        <v>0</v>
      </c>
      <c r="J6" s="100"/>
      <c r="K6" s="24"/>
      <c r="L6" s="24"/>
      <c r="M6" s="99" t="s">
        <v>902</v>
      </c>
      <c r="N6" s="99"/>
      <c r="O6" s="99"/>
      <c r="P6" s="99"/>
      <c r="Q6" s="99"/>
      <c r="R6" s="99"/>
      <c r="S6" s="101">
        <f>IF(E4=0,0,VLOOKUP(E4,Data!B:M,12,FALSE))</f>
        <v>0</v>
      </c>
      <c r="T6" s="101"/>
      <c r="U6" s="26"/>
    </row>
    <row r="7" spans="1:35" ht="9.9499999999999993" customHeight="1" x14ac:dyDescent="0.2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5"/>
      <c r="U7" s="26"/>
    </row>
    <row r="8" spans="1:35" ht="18" customHeight="1" x14ac:dyDescent="0.2">
      <c r="A8" s="1"/>
      <c r="B8" s="22"/>
      <c r="C8" s="61">
        <f>IF(E4=0,0,IF(VLOOKUP(E4,Data!B:M,7,FALSE)&gt;0,"Q",""))</f>
        <v>0</v>
      </c>
      <c r="D8" s="102" t="str">
        <f>IF(C8="Q","Ahozko Adierazmena","")</f>
        <v/>
      </c>
      <c r="E8" s="102"/>
      <c r="F8" s="102"/>
      <c r="G8" s="102"/>
      <c r="H8" s="61">
        <f>IF(E4=0,0,IF(VLOOKUP(E4,Data!B:M,8,FALSE)&gt;0,"Q",""))</f>
        <v>0</v>
      </c>
      <c r="I8" s="102" t="str">
        <f>IF(H8="Q","IKE","")</f>
        <v/>
      </c>
      <c r="J8" s="102"/>
      <c r="K8" s="102"/>
      <c r="L8" s="102"/>
      <c r="M8" s="61">
        <f>IF(E4=0,0,IF(VLOOKUP(E4,Data!B:M,9,FALSE)&gt;0,"Q",""))</f>
        <v>0</v>
      </c>
      <c r="N8" s="102" t="str">
        <f>IF(M8="Q","EGE","")</f>
        <v/>
      </c>
      <c r="O8" s="102"/>
      <c r="P8" s="102"/>
      <c r="Q8" s="102"/>
      <c r="R8" s="61">
        <f>IF(E4=0,0,IF(VLOOKUP(E4,Data!B:M,10,FALSE)&gt;0,"Q",""))</f>
        <v>0</v>
      </c>
      <c r="S8" s="23" t="str">
        <f>IF(R8="Q","IKABIL","")</f>
        <v/>
      </c>
      <c r="T8" s="23"/>
      <c r="U8" s="26"/>
    </row>
    <row r="9" spans="1:35" ht="9.9499999999999993" customHeight="1" x14ac:dyDescent="0.2">
      <c r="A9" s="1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</row>
    <row r="10" spans="1:35" ht="15" customHeight="1" x14ac:dyDescent="0.2">
      <c r="A10" s="1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5" ht="21" customHeight="1" x14ac:dyDescent="0.2">
      <c r="A11" s="1"/>
      <c r="B11" s="118" t="s">
        <v>903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</row>
    <row r="12" spans="1:35" s="37" customFormat="1" ht="15" customHeight="1" x14ac:dyDescent="0.2">
      <c r="A12" s="34"/>
      <c r="B12" s="121" t="s">
        <v>904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35"/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" customHeight="1" x14ac:dyDescent="0.2">
      <c r="A13" s="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35" ht="8.1" customHeight="1" x14ac:dyDescent="0.2">
      <c r="A14" s="3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</row>
    <row r="15" spans="1:35" s="43" customFormat="1" ht="30" customHeight="1" x14ac:dyDescent="0.2">
      <c r="A15" s="38"/>
      <c r="B15" s="65"/>
      <c r="C15" s="127" t="s">
        <v>1116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 t="s">
        <v>905</v>
      </c>
      <c r="T15" s="130"/>
      <c r="U15" s="63"/>
      <c r="V15" s="41"/>
      <c r="W15" s="42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43" customFormat="1" ht="18" customHeight="1" x14ac:dyDescent="0.2">
      <c r="A16" s="38"/>
      <c r="B16" s="65"/>
      <c r="C16" s="62"/>
      <c r="D16" s="11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114"/>
      <c r="T16" s="114"/>
      <c r="U16" s="63"/>
      <c r="V16" s="41"/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43" customFormat="1" ht="18" customHeight="1" x14ac:dyDescent="0.2">
      <c r="A17" s="38"/>
      <c r="B17" s="65"/>
      <c r="C17" s="62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  <c r="S17" s="114"/>
      <c r="T17" s="114"/>
      <c r="U17" s="63"/>
      <c r="V17" s="41"/>
      <c r="W17" s="42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s="43" customFormat="1" ht="18" customHeight="1" x14ac:dyDescent="0.2">
      <c r="A18" s="38"/>
      <c r="B18" s="65"/>
      <c r="C18" s="62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114"/>
      <c r="T18" s="114"/>
      <c r="U18" s="63"/>
      <c r="V18" s="41"/>
      <c r="W18" s="42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s="43" customFormat="1" ht="18" customHeight="1" x14ac:dyDescent="0.2">
      <c r="A19" s="38"/>
      <c r="B19" s="65"/>
      <c r="C19" s="62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  <c r="S19" s="114"/>
      <c r="T19" s="114"/>
      <c r="U19" s="63"/>
      <c r="V19" s="41"/>
      <c r="W19" s="42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s="43" customFormat="1" ht="18" customHeight="1" x14ac:dyDescent="0.2">
      <c r="A20" s="38"/>
      <c r="B20" s="65"/>
      <c r="C20" s="62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  <c r="S20" s="114"/>
      <c r="T20" s="114"/>
      <c r="U20" s="63"/>
      <c r="V20" s="41"/>
      <c r="W20" s="42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43" customFormat="1" ht="18" customHeight="1" x14ac:dyDescent="0.2">
      <c r="A21" s="38"/>
      <c r="B21" s="65"/>
      <c r="C21" s="62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  <c r="S21" s="114"/>
      <c r="T21" s="114"/>
      <c r="U21" s="63"/>
      <c r="V21" s="41"/>
      <c r="W21" s="42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47" customFormat="1" ht="27" customHeight="1" x14ac:dyDescent="0.2">
      <c r="A22" s="44"/>
      <c r="B22" s="66"/>
      <c r="C22" s="131" t="s">
        <v>906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64"/>
      <c r="V22" s="45"/>
      <c r="W22" s="4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43" customFormat="1" ht="60" customHeight="1" x14ac:dyDescent="0.2">
      <c r="A23" s="38"/>
      <c r="B23" s="6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63"/>
      <c r="V23" s="41"/>
      <c r="W23" s="42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8.1" customHeight="1" x14ac:dyDescent="0.2">
      <c r="A24" s="4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W24" s="14"/>
    </row>
    <row r="25" spans="1:35" s="43" customFormat="1" ht="15" customHeight="1" x14ac:dyDescent="0.2">
      <c r="A25" s="38"/>
      <c r="B25" s="3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0"/>
      <c r="V25" s="41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8.1" customHeight="1" x14ac:dyDescent="0.2">
      <c r="A26" s="3"/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</row>
    <row r="27" spans="1:35" s="43" customFormat="1" ht="30" customHeight="1" x14ac:dyDescent="0.2">
      <c r="A27" s="38"/>
      <c r="B27" s="67"/>
      <c r="C27" s="140" t="s">
        <v>907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2" t="s">
        <v>905</v>
      </c>
      <c r="T27" s="143"/>
      <c r="U27" s="70"/>
      <c r="V27" s="41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s="43" customFormat="1" ht="18" customHeight="1" x14ac:dyDescent="0.2">
      <c r="A28" s="38"/>
      <c r="B28" s="67"/>
      <c r="C28" s="62"/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114"/>
      <c r="T28" s="114"/>
      <c r="U28" s="70"/>
      <c r="V28" s="41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s="43" customFormat="1" ht="18" customHeight="1" x14ac:dyDescent="0.2">
      <c r="A29" s="38"/>
      <c r="B29" s="67"/>
      <c r="C29" s="62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3"/>
      <c r="S29" s="114"/>
      <c r="T29" s="114"/>
      <c r="U29" s="70"/>
      <c r="V29" s="41"/>
      <c r="W29" s="42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s="43" customFormat="1" ht="18" customHeight="1" x14ac:dyDescent="0.2">
      <c r="A30" s="38"/>
      <c r="B30" s="67"/>
      <c r="C30" s="62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3"/>
      <c r="S30" s="114"/>
      <c r="T30" s="114"/>
      <c r="U30" s="70"/>
      <c r="V30" s="41"/>
      <c r="W30" s="42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s="43" customFormat="1" ht="18" customHeight="1" x14ac:dyDescent="0.2">
      <c r="A31" s="38"/>
      <c r="B31" s="67"/>
      <c r="C31" s="62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3"/>
      <c r="S31" s="114"/>
      <c r="T31" s="114"/>
      <c r="U31" s="70"/>
      <c r="V31" s="41"/>
      <c r="W31" s="42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3" customFormat="1" ht="18" customHeight="1" x14ac:dyDescent="0.2">
      <c r="A32" s="38"/>
      <c r="B32" s="67"/>
      <c r="C32" s="62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114"/>
      <c r="T32" s="114"/>
      <c r="U32" s="70"/>
      <c r="V32" s="41"/>
      <c r="W32" s="42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s="43" customFormat="1" ht="18" customHeight="1" x14ac:dyDescent="0.2">
      <c r="A33" s="38"/>
      <c r="B33" s="67"/>
      <c r="C33" s="62"/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4"/>
      <c r="T33" s="114"/>
      <c r="U33" s="70"/>
      <c r="V33" s="41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s="43" customFormat="1" ht="18" customHeight="1" x14ac:dyDescent="0.2">
      <c r="A34" s="38"/>
      <c r="B34" s="67"/>
      <c r="C34" s="62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  <c r="S34" s="114"/>
      <c r="T34" s="114"/>
      <c r="U34" s="70"/>
      <c r="V34" s="41"/>
      <c r="W34" s="42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s="47" customFormat="1" ht="27" customHeight="1" x14ac:dyDescent="0.2">
      <c r="A35" s="44"/>
      <c r="B35" s="68"/>
      <c r="C35" s="148" t="s">
        <v>906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69"/>
      <c r="V35" s="45"/>
      <c r="W35" s="4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43" customFormat="1" ht="60" customHeight="1" x14ac:dyDescent="0.2">
      <c r="A36" s="38"/>
      <c r="B36" s="67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70"/>
      <c r="V36" s="41"/>
      <c r="W36" s="42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8.1" customHeight="1" x14ac:dyDescent="0.2">
      <c r="A37" s="4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W37" s="14"/>
    </row>
    <row r="38" spans="1:35" s="43" customFormat="1" ht="15" customHeight="1" x14ac:dyDescent="0.2">
      <c r="A38" s="38"/>
      <c r="B38" s="3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  <c r="V38" s="41"/>
      <c r="W38" s="42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8.1" customHeight="1" x14ac:dyDescent="0.2">
      <c r="A39" s="3"/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</row>
    <row r="40" spans="1:35" s="43" customFormat="1" ht="30" customHeight="1" x14ac:dyDescent="0.2">
      <c r="A40" s="38"/>
      <c r="B40" s="77"/>
      <c r="C40" s="144" t="s">
        <v>1118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 t="s">
        <v>905</v>
      </c>
      <c r="T40" s="147"/>
      <c r="U40" s="78"/>
      <c r="V40" s="41"/>
      <c r="W40" s="42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s="43" customFormat="1" ht="18" customHeight="1" x14ac:dyDescent="0.2">
      <c r="A41" s="38"/>
      <c r="B41" s="77"/>
      <c r="C41" s="62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3"/>
      <c r="S41" s="114"/>
      <c r="T41" s="114"/>
      <c r="U41" s="78"/>
      <c r="V41" s="41"/>
      <c r="W41" s="42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s="43" customFormat="1" ht="18" customHeight="1" x14ac:dyDescent="0.2">
      <c r="A42" s="38"/>
      <c r="B42" s="77"/>
      <c r="C42" s="62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3"/>
      <c r="S42" s="114"/>
      <c r="T42" s="114"/>
      <c r="U42" s="78"/>
      <c r="V42" s="41"/>
      <c r="W42" s="42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s="43" customFormat="1" ht="18" customHeight="1" x14ac:dyDescent="0.2">
      <c r="A43" s="38"/>
      <c r="B43" s="77"/>
      <c r="C43" s="62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3"/>
      <c r="S43" s="114"/>
      <c r="T43" s="114"/>
      <c r="U43" s="78"/>
      <c r="V43" s="41"/>
      <c r="W43" s="42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s="43" customFormat="1" ht="18" customHeight="1" x14ac:dyDescent="0.2">
      <c r="A44" s="38"/>
      <c r="B44" s="77"/>
      <c r="C44" s="62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3"/>
      <c r="S44" s="114"/>
      <c r="T44" s="114"/>
      <c r="U44" s="78"/>
      <c r="V44" s="41"/>
      <c r="W44" s="42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s="43" customFormat="1" ht="18" customHeight="1" x14ac:dyDescent="0.2">
      <c r="A45" s="38"/>
      <c r="B45" s="77"/>
      <c r="C45" s="62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3"/>
      <c r="S45" s="114"/>
      <c r="T45" s="114"/>
      <c r="U45" s="78"/>
      <c r="V45" s="41"/>
      <c r="W45" s="42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s="43" customFormat="1" ht="18" customHeight="1" x14ac:dyDescent="0.2">
      <c r="A46" s="38"/>
      <c r="B46" s="77"/>
      <c r="C46" s="62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  <c r="S46" s="114"/>
      <c r="T46" s="114"/>
      <c r="U46" s="78"/>
      <c r="V46" s="41"/>
      <c r="W46" s="4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47" customFormat="1" ht="18" customHeight="1" x14ac:dyDescent="0.2">
      <c r="A47" s="44"/>
      <c r="B47" s="79"/>
      <c r="C47" s="153" t="s">
        <v>1115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80"/>
      <c r="V47" s="45"/>
      <c r="W47" s="4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s="43" customFormat="1" ht="60" customHeight="1" x14ac:dyDescent="0.2">
      <c r="A48" s="38"/>
      <c r="B48" s="77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78"/>
      <c r="V48" s="41"/>
      <c r="W48" s="42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8.1" customHeight="1" x14ac:dyDescent="0.2">
      <c r="A49" s="4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  <c r="W49" s="14"/>
    </row>
    <row r="50" spans="1:35" s="43" customFormat="1" ht="15" customHeight="1" x14ac:dyDescent="0.2">
      <c r="A50" s="38"/>
      <c r="B50" s="3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0"/>
      <c r="V50" s="41"/>
      <c r="W50" s="42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8.1" customHeight="1" x14ac:dyDescent="0.2">
      <c r="A51" s="3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7"/>
    </row>
    <row r="52" spans="1:35" s="43" customFormat="1" ht="30" customHeight="1" x14ac:dyDescent="0.2">
      <c r="A52" s="38"/>
      <c r="B52" s="81"/>
      <c r="C52" s="98" t="s">
        <v>1119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65" t="s">
        <v>905</v>
      </c>
      <c r="T52" s="166"/>
      <c r="U52" s="82"/>
      <c r="V52" s="41"/>
      <c r="W52" s="42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43" customFormat="1" ht="18" customHeight="1" x14ac:dyDescent="0.2">
      <c r="A53" s="38"/>
      <c r="B53" s="81"/>
      <c r="C53" s="62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3"/>
      <c r="S53" s="114"/>
      <c r="T53" s="114"/>
      <c r="U53" s="82"/>
      <c r="V53" s="41"/>
      <c r="W53" s="42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43" customFormat="1" ht="18" customHeight="1" x14ac:dyDescent="0.2">
      <c r="A54" s="38"/>
      <c r="B54" s="81"/>
      <c r="C54" s="62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3"/>
      <c r="S54" s="114"/>
      <c r="T54" s="114"/>
      <c r="U54" s="82"/>
      <c r="V54" s="41"/>
      <c r="W54" s="42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43" customFormat="1" ht="18" customHeight="1" x14ac:dyDescent="0.2">
      <c r="A55" s="38"/>
      <c r="B55" s="81"/>
      <c r="C55" s="62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  <c r="S55" s="114"/>
      <c r="T55" s="114"/>
      <c r="U55" s="82"/>
      <c r="V55" s="41"/>
      <c r="W55" s="42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47" customFormat="1" ht="18" customHeight="1" x14ac:dyDescent="0.2">
      <c r="A56" s="44"/>
      <c r="B56" s="83"/>
      <c r="C56" s="158" t="s">
        <v>1115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84"/>
      <c r="V56" s="45"/>
      <c r="W56" s="46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s="43" customFormat="1" ht="60" customHeight="1" x14ac:dyDescent="0.2">
      <c r="A57" s="38"/>
      <c r="B57" s="81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82"/>
      <c r="V57" s="41"/>
      <c r="W57" s="42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8.1" customHeight="1" x14ac:dyDescent="0.2">
      <c r="A58" s="4"/>
      <c r="B58" s="16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W58" s="14"/>
    </row>
    <row r="59" spans="1:35" s="43" customFormat="1" ht="15" customHeight="1" x14ac:dyDescent="0.2">
      <c r="A59" s="38"/>
      <c r="B59" s="3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40"/>
      <c r="V59" s="41"/>
      <c r="W59" s="42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s="47" customFormat="1" ht="18" customHeight="1" x14ac:dyDescent="0.2">
      <c r="A60" s="44"/>
      <c r="B60" s="71"/>
      <c r="C60" s="163" t="s">
        <v>915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72"/>
      <c r="V60" s="45"/>
      <c r="W60" s="46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s="43" customFormat="1" ht="60" customHeight="1" x14ac:dyDescent="0.2">
      <c r="A61" s="38"/>
      <c r="B61" s="7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74"/>
      <c r="V61" s="41"/>
      <c r="W61" s="42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8.1" customHeight="1" x14ac:dyDescent="0.2">
      <c r="A62" s="4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  <c r="W62" s="14"/>
    </row>
    <row r="63" spans="1:35" s="43" customFormat="1" ht="15" customHeight="1" x14ac:dyDescent="0.2">
      <c r="A63" s="38"/>
      <c r="B63" s="3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40"/>
      <c r="V63" s="41"/>
      <c r="W63" s="42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15" customHeight="1" x14ac:dyDescent="0.2">
      <c r="A64" s="1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35" ht="21" customHeight="1" x14ac:dyDescent="0.2">
      <c r="A65" s="1"/>
      <c r="B65" s="170" t="s">
        <v>916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2"/>
    </row>
    <row r="66" spans="1:35" ht="1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9"/>
    </row>
    <row r="67" spans="1:35" ht="8.1" customHeight="1" x14ac:dyDescent="0.2">
      <c r="A67" s="3"/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6"/>
    </row>
    <row r="68" spans="1:35" s="15" customFormat="1" ht="37.5" customHeight="1" x14ac:dyDescent="0.2">
      <c r="A68" s="13"/>
      <c r="B68" s="30"/>
      <c r="C68" s="48"/>
      <c r="D68" s="173" t="s">
        <v>908</v>
      </c>
      <c r="E68" s="173"/>
      <c r="F68" s="173"/>
      <c r="G68" s="174" t="s">
        <v>909</v>
      </c>
      <c r="H68" s="174"/>
      <c r="I68" s="175" t="s">
        <v>910</v>
      </c>
      <c r="J68" s="175"/>
      <c r="K68" s="175"/>
      <c r="L68" s="175"/>
      <c r="M68" s="175" t="s">
        <v>911</v>
      </c>
      <c r="N68" s="175"/>
      <c r="O68" s="175"/>
      <c r="P68" s="175"/>
      <c r="Q68" s="174" t="s">
        <v>912</v>
      </c>
      <c r="R68" s="174"/>
      <c r="S68" s="174" t="s">
        <v>913</v>
      </c>
      <c r="T68" s="174"/>
      <c r="U68" s="28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8" customFormat="1" ht="32.1" customHeight="1" x14ac:dyDescent="0.2">
      <c r="A69" s="4"/>
      <c r="B69" s="31"/>
      <c r="C69" s="49">
        <v>1</v>
      </c>
      <c r="D69" s="176"/>
      <c r="E69" s="176"/>
      <c r="F69" s="176"/>
      <c r="G69" s="177"/>
      <c r="H69" s="177"/>
      <c r="I69" s="176"/>
      <c r="J69" s="176"/>
      <c r="K69" s="176"/>
      <c r="L69" s="176"/>
      <c r="M69" s="176"/>
      <c r="N69" s="176"/>
      <c r="O69" s="176"/>
      <c r="P69" s="176"/>
      <c r="Q69" s="178"/>
      <c r="R69" s="178"/>
      <c r="S69" s="178"/>
      <c r="T69" s="178"/>
      <c r="U69" s="29"/>
    </row>
    <row r="70" spans="1:35" s="8" customFormat="1" ht="32.1" customHeight="1" x14ac:dyDescent="0.2">
      <c r="A70" s="4"/>
      <c r="B70" s="31"/>
      <c r="C70" s="49">
        <v>2</v>
      </c>
      <c r="D70" s="176"/>
      <c r="E70" s="176"/>
      <c r="F70" s="176"/>
      <c r="G70" s="177"/>
      <c r="H70" s="177"/>
      <c r="I70" s="176"/>
      <c r="J70" s="176"/>
      <c r="K70" s="176"/>
      <c r="L70" s="176"/>
      <c r="M70" s="176"/>
      <c r="N70" s="176"/>
      <c r="O70" s="176"/>
      <c r="P70" s="176"/>
      <c r="Q70" s="178"/>
      <c r="R70" s="178"/>
      <c r="S70" s="178"/>
      <c r="T70" s="178"/>
      <c r="U70" s="29"/>
    </row>
    <row r="71" spans="1:35" s="8" customFormat="1" ht="32.1" customHeight="1" x14ac:dyDescent="0.2">
      <c r="A71" s="4"/>
      <c r="B71" s="31"/>
      <c r="C71" s="49">
        <v>3</v>
      </c>
      <c r="D71" s="176"/>
      <c r="E71" s="176"/>
      <c r="F71" s="176"/>
      <c r="G71" s="177"/>
      <c r="H71" s="177"/>
      <c r="I71" s="176"/>
      <c r="J71" s="176"/>
      <c r="K71" s="176"/>
      <c r="L71" s="176"/>
      <c r="M71" s="176"/>
      <c r="N71" s="176"/>
      <c r="O71" s="176"/>
      <c r="P71" s="176"/>
      <c r="Q71" s="178"/>
      <c r="R71" s="178"/>
      <c r="S71" s="178"/>
      <c r="T71" s="178"/>
      <c r="U71" s="29"/>
    </row>
    <row r="72" spans="1:35" s="8" customFormat="1" ht="32.1" customHeight="1" x14ac:dyDescent="0.2">
      <c r="A72" s="4"/>
      <c r="B72" s="31"/>
      <c r="C72" s="49">
        <v>4</v>
      </c>
      <c r="D72" s="176"/>
      <c r="E72" s="176"/>
      <c r="F72" s="176"/>
      <c r="G72" s="177"/>
      <c r="H72" s="177"/>
      <c r="I72" s="176"/>
      <c r="J72" s="176"/>
      <c r="K72" s="176"/>
      <c r="L72" s="176"/>
      <c r="M72" s="176"/>
      <c r="N72" s="176"/>
      <c r="O72" s="176"/>
      <c r="P72" s="176"/>
      <c r="Q72" s="178"/>
      <c r="R72" s="178"/>
      <c r="S72" s="178"/>
      <c r="T72" s="178"/>
      <c r="U72" s="29"/>
    </row>
    <row r="73" spans="1:35" s="8" customFormat="1" ht="32.1" customHeight="1" x14ac:dyDescent="0.2">
      <c r="A73" s="4"/>
      <c r="B73" s="31"/>
      <c r="C73" s="49">
        <v>5</v>
      </c>
      <c r="D73" s="176"/>
      <c r="E73" s="176"/>
      <c r="F73" s="176"/>
      <c r="G73" s="177"/>
      <c r="H73" s="177"/>
      <c r="I73" s="176"/>
      <c r="J73" s="176"/>
      <c r="K73" s="176"/>
      <c r="L73" s="176"/>
      <c r="M73" s="176"/>
      <c r="N73" s="176"/>
      <c r="O73" s="176"/>
      <c r="P73" s="176"/>
      <c r="Q73" s="178"/>
      <c r="R73" s="178"/>
      <c r="S73" s="178"/>
      <c r="T73" s="178"/>
      <c r="U73" s="29"/>
    </row>
    <row r="74" spans="1:35" s="8" customFormat="1" ht="32.1" customHeight="1" x14ac:dyDescent="0.2">
      <c r="A74" s="4"/>
      <c r="B74" s="31"/>
      <c r="C74" s="49">
        <v>6</v>
      </c>
      <c r="D74" s="176"/>
      <c r="E74" s="176"/>
      <c r="F74" s="176"/>
      <c r="G74" s="177"/>
      <c r="H74" s="177"/>
      <c r="I74" s="176"/>
      <c r="J74" s="176"/>
      <c r="K74" s="176"/>
      <c r="L74" s="176"/>
      <c r="M74" s="176"/>
      <c r="N74" s="176"/>
      <c r="O74" s="176"/>
      <c r="P74" s="176"/>
      <c r="Q74" s="178"/>
      <c r="R74" s="178"/>
      <c r="S74" s="178"/>
      <c r="T74" s="178"/>
      <c r="U74" s="29"/>
    </row>
    <row r="75" spans="1:35" s="8" customFormat="1" ht="32.1" customHeight="1" x14ac:dyDescent="0.2">
      <c r="A75" s="4"/>
      <c r="B75" s="31"/>
      <c r="C75" s="49">
        <v>7</v>
      </c>
      <c r="D75" s="176"/>
      <c r="E75" s="176"/>
      <c r="F75" s="176"/>
      <c r="G75" s="177"/>
      <c r="H75" s="177"/>
      <c r="I75" s="176"/>
      <c r="J75" s="176"/>
      <c r="K75" s="176"/>
      <c r="L75" s="176"/>
      <c r="M75" s="176"/>
      <c r="N75" s="176"/>
      <c r="O75" s="176"/>
      <c r="P75" s="176"/>
      <c r="Q75" s="178"/>
      <c r="R75" s="178"/>
      <c r="S75" s="178"/>
      <c r="T75" s="178"/>
      <c r="U75" s="29"/>
    </row>
    <row r="76" spans="1:35" s="8" customFormat="1" ht="32.1" customHeight="1" x14ac:dyDescent="0.2">
      <c r="A76" s="4"/>
      <c r="B76" s="31"/>
      <c r="C76" s="49"/>
      <c r="D76" s="176"/>
      <c r="E76" s="176"/>
      <c r="F76" s="176"/>
      <c r="G76" s="177"/>
      <c r="H76" s="177"/>
      <c r="I76" s="176"/>
      <c r="J76" s="176"/>
      <c r="K76" s="176"/>
      <c r="L76" s="176"/>
      <c r="M76" s="176"/>
      <c r="N76" s="176"/>
      <c r="O76" s="176"/>
      <c r="P76" s="176"/>
      <c r="Q76" s="178"/>
      <c r="R76" s="178"/>
      <c r="S76" s="178"/>
      <c r="T76" s="178"/>
      <c r="U76" s="29"/>
    </row>
    <row r="77" spans="1:35" s="8" customFormat="1" ht="32.1" customHeight="1" x14ac:dyDescent="0.2">
      <c r="A77" s="4"/>
      <c r="B77" s="31"/>
      <c r="C77" s="49"/>
      <c r="D77" s="176"/>
      <c r="E77" s="176"/>
      <c r="F77" s="176"/>
      <c r="G77" s="177"/>
      <c r="H77" s="177"/>
      <c r="I77" s="176"/>
      <c r="J77" s="176"/>
      <c r="K77" s="176"/>
      <c r="L77" s="176"/>
      <c r="M77" s="176"/>
      <c r="N77" s="176"/>
      <c r="O77" s="176"/>
      <c r="P77" s="176"/>
      <c r="Q77" s="178"/>
      <c r="R77" s="178"/>
      <c r="S77" s="178"/>
      <c r="T77" s="178"/>
      <c r="U77" s="29"/>
    </row>
    <row r="78" spans="1:35" s="8" customFormat="1" ht="32.1" customHeight="1" x14ac:dyDescent="0.2">
      <c r="A78" s="4"/>
      <c r="B78" s="31"/>
      <c r="C78" s="49"/>
      <c r="D78" s="176"/>
      <c r="E78" s="176"/>
      <c r="F78" s="176"/>
      <c r="G78" s="177"/>
      <c r="H78" s="177"/>
      <c r="I78" s="176"/>
      <c r="J78" s="176"/>
      <c r="K78" s="176"/>
      <c r="L78" s="176"/>
      <c r="M78" s="176"/>
      <c r="N78" s="176"/>
      <c r="O78" s="176"/>
      <c r="P78" s="176"/>
      <c r="Q78" s="178"/>
      <c r="R78" s="178"/>
      <c r="S78" s="178"/>
      <c r="T78" s="178"/>
      <c r="U78" s="29"/>
    </row>
    <row r="79" spans="1:35" s="8" customFormat="1" ht="32.1" customHeight="1" x14ac:dyDescent="0.2">
      <c r="A79" s="4"/>
      <c r="B79" s="31"/>
      <c r="C79" s="49"/>
      <c r="D79" s="176"/>
      <c r="E79" s="176"/>
      <c r="F79" s="176"/>
      <c r="G79" s="177"/>
      <c r="H79" s="177"/>
      <c r="I79" s="176"/>
      <c r="J79" s="176"/>
      <c r="K79" s="176"/>
      <c r="L79" s="176"/>
      <c r="M79" s="176"/>
      <c r="N79" s="176"/>
      <c r="O79" s="176"/>
      <c r="P79" s="176"/>
      <c r="Q79" s="178"/>
      <c r="R79" s="178"/>
      <c r="S79" s="178"/>
      <c r="T79" s="178"/>
      <c r="U79" s="29"/>
    </row>
    <row r="80" spans="1:35" s="8" customFormat="1" ht="32.1" customHeight="1" x14ac:dyDescent="0.2">
      <c r="A80" s="4"/>
      <c r="B80" s="31"/>
      <c r="C80" s="49"/>
      <c r="D80" s="176"/>
      <c r="E80" s="176"/>
      <c r="F80" s="176"/>
      <c r="G80" s="177"/>
      <c r="H80" s="177"/>
      <c r="I80" s="176"/>
      <c r="J80" s="176"/>
      <c r="K80" s="176"/>
      <c r="L80" s="176"/>
      <c r="M80" s="176"/>
      <c r="N80" s="176"/>
      <c r="O80" s="176"/>
      <c r="P80" s="176"/>
      <c r="Q80" s="178"/>
      <c r="R80" s="178"/>
      <c r="S80" s="178"/>
      <c r="T80" s="178"/>
      <c r="U80" s="29"/>
    </row>
    <row r="81" spans="1:35" s="8" customFormat="1" ht="32.1" customHeight="1" x14ac:dyDescent="0.2">
      <c r="A81" s="4"/>
      <c r="B81" s="31"/>
      <c r="C81" s="49"/>
      <c r="D81" s="176"/>
      <c r="E81" s="176"/>
      <c r="F81" s="176"/>
      <c r="G81" s="177"/>
      <c r="H81" s="177"/>
      <c r="I81" s="176"/>
      <c r="J81" s="176"/>
      <c r="K81" s="176"/>
      <c r="L81" s="176"/>
      <c r="M81" s="176"/>
      <c r="N81" s="176"/>
      <c r="O81" s="176"/>
      <c r="P81" s="176"/>
      <c r="Q81" s="178"/>
      <c r="R81" s="178"/>
      <c r="S81" s="178"/>
      <c r="T81" s="178"/>
      <c r="U81" s="29"/>
    </row>
    <row r="82" spans="1:35" s="8" customFormat="1" ht="32.1" customHeight="1" x14ac:dyDescent="0.2">
      <c r="A82" s="4"/>
      <c r="B82" s="31"/>
      <c r="C82" s="49"/>
      <c r="D82" s="176"/>
      <c r="E82" s="176"/>
      <c r="F82" s="176"/>
      <c r="G82" s="177"/>
      <c r="H82" s="177"/>
      <c r="I82" s="176"/>
      <c r="J82" s="176"/>
      <c r="K82" s="176"/>
      <c r="L82" s="176"/>
      <c r="M82" s="176"/>
      <c r="N82" s="176"/>
      <c r="O82" s="176"/>
      <c r="P82" s="176"/>
      <c r="Q82" s="178"/>
      <c r="R82" s="178"/>
      <c r="S82" s="178"/>
      <c r="T82" s="178"/>
      <c r="U82" s="29"/>
      <c r="W82" s="14"/>
    </row>
    <row r="83" spans="1:35" s="8" customFormat="1" ht="32.1" customHeight="1" x14ac:dyDescent="0.2">
      <c r="A83" s="4"/>
      <c r="B83" s="31"/>
      <c r="C83" s="49"/>
      <c r="D83" s="176"/>
      <c r="E83" s="176"/>
      <c r="F83" s="176"/>
      <c r="G83" s="177"/>
      <c r="H83" s="177"/>
      <c r="I83" s="176"/>
      <c r="J83" s="176"/>
      <c r="K83" s="176"/>
      <c r="L83" s="176"/>
      <c r="M83" s="176"/>
      <c r="N83" s="176"/>
      <c r="O83" s="176"/>
      <c r="P83" s="176"/>
      <c r="Q83" s="178"/>
      <c r="R83" s="178"/>
      <c r="S83" s="178"/>
      <c r="T83" s="178"/>
      <c r="U83" s="29"/>
    </row>
    <row r="84" spans="1:35" s="8" customFormat="1" ht="32.1" customHeight="1" x14ac:dyDescent="0.2">
      <c r="A84" s="4"/>
      <c r="B84" s="31"/>
      <c r="C84" s="49"/>
      <c r="D84" s="176"/>
      <c r="E84" s="176"/>
      <c r="F84" s="176"/>
      <c r="G84" s="177"/>
      <c r="H84" s="177"/>
      <c r="I84" s="176"/>
      <c r="J84" s="176"/>
      <c r="K84" s="176"/>
      <c r="L84" s="176"/>
      <c r="M84" s="176"/>
      <c r="N84" s="176"/>
      <c r="O84" s="176"/>
      <c r="P84" s="176"/>
      <c r="Q84" s="178"/>
      <c r="R84" s="178"/>
      <c r="S84" s="178"/>
      <c r="T84" s="178"/>
      <c r="U84" s="29"/>
    </row>
    <row r="85" spans="1:35" s="8" customFormat="1" ht="32.1" customHeight="1" x14ac:dyDescent="0.2">
      <c r="A85" s="4"/>
      <c r="B85" s="31"/>
      <c r="C85" s="49"/>
      <c r="D85" s="176"/>
      <c r="E85" s="176"/>
      <c r="F85" s="176"/>
      <c r="G85" s="177"/>
      <c r="H85" s="177"/>
      <c r="I85" s="176"/>
      <c r="J85" s="176"/>
      <c r="K85" s="176"/>
      <c r="L85" s="176"/>
      <c r="M85" s="176"/>
      <c r="N85" s="176"/>
      <c r="O85" s="176"/>
      <c r="P85" s="176"/>
      <c r="Q85" s="178"/>
      <c r="R85" s="178"/>
      <c r="S85" s="178"/>
      <c r="T85" s="178"/>
      <c r="U85" s="29"/>
    </row>
    <row r="86" spans="1:35" s="10" customFormat="1" ht="4.5" customHeight="1" x14ac:dyDescent="0.2">
      <c r="A86" s="12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32"/>
      <c r="U86" s="2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15" customFormat="1" ht="27" customHeight="1" x14ac:dyDescent="0.2">
      <c r="A87" s="13"/>
      <c r="B87" s="30"/>
      <c r="C87" s="179" t="s">
        <v>989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80">
        <f>SUM(S69:T86)</f>
        <v>0</v>
      </c>
      <c r="T87" s="181"/>
      <c r="U87" s="28"/>
      <c r="V87" s="14"/>
      <c r="W87" s="8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8.1" customHeight="1" x14ac:dyDescent="0.2">
      <c r="A88" s="33"/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7"/>
      <c r="W88" s="14"/>
    </row>
    <row r="89" spans="1:35" s="8" customFormat="1" ht="12.75" customHeight="1" x14ac:dyDescent="0.2">
      <c r="A89" s="4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4"/>
    </row>
    <row r="90" spans="1:35" ht="8.1" customHeight="1" x14ac:dyDescent="0.2">
      <c r="A90" s="3"/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6"/>
    </row>
    <row r="91" spans="1:35" s="10" customFormat="1" ht="15.75" x14ac:dyDescent="0.2">
      <c r="A91" s="11"/>
      <c r="B91" s="30"/>
      <c r="C91" s="182" t="s">
        <v>914</v>
      </c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2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10" customFormat="1" ht="4.5" customHeight="1" x14ac:dyDescent="0.2">
      <c r="A92" s="12"/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32"/>
      <c r="U92" s="2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15" customFormat="1" ht="30" customHeight="1" x14ac:dyDescent="0.2">
      <c r="A93" s="13"/>
      <c r="B93" s="30"/>
      <c r="C93" s="183" t="s">
        <v>1117</v>
      </c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28"/>
      <c r="V93" s="14"/>
      <c r="W93" s="8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8.1" customHeight="1" x14ac:dyDescent="0.2">
      <c r="A94" s="4"/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7"/>
    </row>
    <row r="95" spans="1:3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3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</sheetData>
  <sheetProtection insertRows="0" selectLockedCells="1"/>
  <mergeCells count="204">
    <mergeCell ref="B94:U94"/>
    <mergeCell ref="C87:R87"/>
    <mergeCell ref="S87:T87"/>
    <mergeCell ref="B88:U88"/>
    <mergeCell ref="B90:U90"/>
    <mergeCell ref="C91:T91"/>
    <mergeCell ref="C93:T93"/>
    <mergeCell ref="D85:F85"/>
    <mergeCell ref="G85:H85"/>
    <mergeCell ref="I85:L85"/>
    <mergeCell ref="M85:P85"/>
    <mergeCell ref="Q85:R85"/>
    <mergeCell ref="S85:T85"/>
    <mergeCell ref="D84:F84"/>
    <mergeCell ref="G84:H84"/>
    <mergeCell ref="I84:L84"/>
    <mergeCell ref="M84:P84"/>
    <mergeCell ref="Q84:R84"/>
    <mergeCell ref="S84:T84"/>
    <mergeCell ref="D83:F83"/>
    <mergeCell ref="G83:H83"/>
    <mergeCell ref="I83:L83"/>
    <mergeCell ref="M83:P83"/>
    <mergeCell ref="Q83:R83"/>
    <mergeCell ref="S83:T83"/>
    <mergeCell ref="D82:F82"/>
    <mergeCell ref="G82:H82"/>
    <mergeCell ref="I82:L82"/>
    <mergeCell ref="M82:P82"/>
    <mergeCell ref="Q82:R82"/>
    <mergeCell ref="S82:T82"/>
    <mergeCell ref="D81:F81"/>
    <mergeCell ref="G81:H81"/>
    <mergeCell ref="I81:L81"/>
    <mergeCell ref="M81:P81"/>
    <mergeCell ref="Q81:R81"/>
    <mergeCell ref="S81:T81"/>
    <mergeCell ref="D80:F80"/>
    <mergeCell ref="G80:H80"/>
    <mergeCell ref="I80:L80"/>
    <mergeCell ref="M80:P80"/>
    <mergeCell ref="Q80:R80"/>
    <mergeCell ref="S80:T80"/>
    <mergeCell ref="D79:F79"/>
    <mergeCell ref="G79:H79"/>
    <mergeCell ref="I79:L79"/>
    <mergeCell ref="M79:P79"/>
    <mergeCell ref="Q79:R79"/>
    <mergeCell ref="S79:T79"/>
    <mergeCell ref="D78:F78"/>
    <mergeCell ref="G78:H78"/>
    <mergeCell ref="I78:L78"/>
    <mergeCell ref="M78:P78"/>
    <mergeCell ref="Q78:R78"/>
    <mergeCell ref="S78:T78"/>
    <mergeCell ref="D77:F77"/>
    <mergeCell ref="G77:H77"/>
    <mergeCell ref="I77:L77"/>
    <mergeCell ref="M77:P77"/>
    <mergeCell ref="Q77:R77"/>
    <mergeCell ref="S77:T77"/>
    <mergeCell ref="D76:F76"/>
    <mergeCell ref="G76:H76"/>
    <mergeCell ref="I76:L76"/>
    <mergeCell ref="M76:P76"/>
    <mergeCell ref="Q76:R76"/>
    <mergeCell ref="S76:T76"/>
    <mergeCell ref="D75:F75"/>
    <mergeCell ref="G75:H75"/>
    <mergeCell ref="I75:L75"/>
    <mergeCell ref="M75:P75"/>
    <mergeCell ref="Q75:R75"/>
    <mergeCell ref="S75:T75"/>
    <mergeCell ref="D74:F74"/>
    <mergeCell ref="G74:H74"/>
    <mergeCell ref="I74:L74"/>
    <mergeCell ref="M74:P74"/>
    <mergeCell ref="Q74:R74"/>
    <mergeCell ref="S74:T74"/>
    <mergeCell ref="D73:F73"/>
    <mergeCell ref="G73:H73"/>
    <mergeCell ref="I73:L73"/>
    <mergeCell ref="M73:P73"/>
    <mergeCell ref="Q73:R73"/>
    <mergeCell ref="S73:T73"/>
    <mergeCell ref="D72:F72"/>
    <mergeCell ref="G72:H72"/>
    <mergeCell ref="I72:L72"/>
    <mergeCell ref="M72:P72"/>
    <mergeCell ref="Q72:R72"/>
    <mergeCell ref="S72:T72"/>
    <mergeCell ref="D71:F71"/>
    <mergeCell ref="G71:H71"/>
    <mergeCell ref="I71:L71"/>
    <mergeCell ref="M71:P71"/>
    <mergeCell ref="Q71:R71"/>
    <mergeCell ref="S71:T71"/>
    <mergeCell ref="D70:F70"/>
    <mergeCell ref="G70:H70"/>
    <mergeCell ref="I70:L70"/>
    <mergeCell ref="M70:P70"/>
    <mergeCell ref="Q70:R70"/>
    <mergeCell ref="S70:T70"/>
    <mergeCell ref="D69:F69"/>
    <mergeCell ref="G69:H69"/>
    <mergeCell ref="I69:L69"/>
    <mergeCell ref="M69:P69"/>
    <mergeCell ref="Q69:R69"/>
    <mergeCell ref="S69:T69"/>
    <mergeCell ref="C61:T61"/>
    <mergeCell ref="B62:U62"/>
    <mergeCell ref="B65:U65"/>
    <mergeCell ref="B67:U67"/>
    <mergeCell ref="D68:F68"/>
    <mergeCell ref="G68:H68"/>
    <mergeCell ref="I68:L68"/>
    <mergeCell ref="M68:P68"/>
    <mergeCell ref="Q68:R68"/>
    <mergeCell ref="S68:T68"/>
    <mergeCell ref="D55:R55"/>
    <mergeCell ref="S55:T55"/>
    <mergeCell ref="C56:T56"/>
    <mergeCell ref="C57:T57"/>
    <mergeCell ref="B58:U58"/>
    <mergeCell ref="C60:T60"/>
    <mergeCell ref="C52:R52"/>
    <mergeCell ref="S52:T52"/>
    <mergeCell ref="D53:R53"/>
    <mergeCell ref="S53:T53"/>
    <mergeCell ref="D54:R54"/>
    <mergeCell ref="S54:T54"/>
    <mergeCell ref="D46:R46"/>
    <mergeCell ref="S46:T46"/>
    <mergeCell ref="C47:T47"/>
    <mergeCell ref="C48:T48"/>
    <mergeCell ref="B49:U49"/>
    <mergeCell ref="B51:U51"/>
    <mergeCell ref="D43:R43"/>
    <mergeCell ref="S43:T43"/>
    <mergeCell ref="D44:R44"/>
    <mergeCell ref="S44:T44"/>
    <mergeCell ref="D45:R45"/>
    <mergeCell ref="S45:T45"/>
    <mergeCell ref="C40:R40"/>
    <mergeCell ref="S40:T40"/>
    <mergeCell ref="D41:R41"/>
    <mergeCell ref="S41:T41"/>
    <mergeCell ref="D42:R42"/>
    <mergeCell ref="S42:T42"/>
    <mergeCell ref="D34:R34"/>
    <mergeCell ref="S34:T34"/>
    <mergeCell ref="C35:T35"/>
    <mergeCell ref="C36:T36"/>
    <mergeCell ref="B37:U37"/>
    <mergeCell ref="B39:U39"/>
    <mergeCell ref="D31:R31"/>
    <mergeCell ref="S31:T31"/>
    <mergeCell ref="D32:R32"/>
    <mergeCell ref="S32:T32"/>
    <mergeCell ref="D33:R33"/>
    <mergeCell ref="S33:T33"/>
    <mergeCell ref="D28:R28"/>
    <mergeCell ref="S28:T28"/>
    <mergeCell ref="D29:R29"/>
    <mergeCell ref="S29:T29"/>
    <mergeCell ref="D30:R30"/>
    <mergeCell ref="S30:T30"/>
    <mergeCell ref="C22:T22"/>
    <mergeCell ref="C23:T23"/>
    <mergeCell ref="B24:U24"/>
    <mergeCell ref="B26:U26"/>
    <mergeCell ref="C27:R27"/>
    <mergeCell ref="S27:T27"/>
    <mergeCell ref="D19:R19"/>
    <mergeCell ref="S19:T19"/>
    <mergeCell ref="D20:R20"/>
    <mergeCell ref="S20:T20"/>
    <mergeCell ref="D21:R21"/>
    <mergeCell ref="S21:T21"/>
    <mergeCell ref="D16:R16"/>
    <mergeCell ref="S16:T16"/>
    <mergeCell ref="D17:R17"/>
    <mergeCell ref="S17:T17"/>
    <mergeCell ref="D18:R18"/>
    <mergeCell ref="S18:T18"/>
    <mergeCell ref="B9:U9"/>
    <mergeCell ref="B11:U11"/>
    <mergeCell ref="B12:U12"/>
    <mergeCell ref="B14:U14"/>
    <mergeCell ref="C15:R15"/>
    <mergeCell ref="S15:T15"/>
    <mergeCell ref="C6:H6"/>
    <mergeCell ref="I6:J6"/>
    <mergeCell ref="M6:R6"/>
    <mergeCell ref="S6:T6"/>
    <mergeCell ref="D8:G8"/>
    <mergeCell ref="I8:L8"/>
    <mergeCell ref="N8:Q8"/>
    <mergeCell ref="B1:U1"/>
    <mergeCell ref="B3:U3"/>
    <mergeCell ref="C4:D4"/>
    <mergeCell ref="E4:F4"/>
    <mergeCell ref="G4:J4"/>
    <mergeCell ref="K4:T4"/>
  </mergeCells>
  <pageMargins left="0.70866141732283472" right="0.70866141732283472" top="0.94488188976377963" bottom="0.74803149606299213" header="0.31496062992125984" footer="0.31496062992125984"/>
  <pageSetup paperSize="9" scale="84" fitToHeight="6" orientation="portrait" r:id="rId1"/>
  <headerFooter>
    <oddHeader>&amp;C&amp;G</oddHeader>
  </headerFooter>
  <rowBreaks count="1" manualBreakCount="1">
    <brk id="63" min="1" max="2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351"/>
  <sheetViews>
    <sheetView showZeros="0" zoomScale="90" zoomScaleNormal="90" workbookViewId="0">
      <selection activeCell="F4" sqref="F4"/>
    </sheetView>
  </sheetViews>
  <sheetFormatPr defaultColWidth="9.140625" defaultRowHeight="18" customHeight="1" x14ac:dyDescent="0.2"/>
  <cols>
    <col min="1" max="1" width="3.28515625" style="53" customWidth="1"/>
    <col min="2" max="3" width="8.85546875" style="54" customWidth="1"/>
    <col min="4" max="4" width="6.7109375" style="54" customWidth="1"/>
    <col min="5" max="5" width="36.28515625" style="57" customWidth="1"/>
    <col min="6" max="6" width="34.42578125" style="57" customWidth="1"/>
    <col min="7" max="7" width="15.140625" style="57" customWidth="1"/>
    <col min="8" max="12" width="8.7109375" style="55" customWidth="1"/>
    <col min="13" max="13" width="11.7109375" style="55" customWidth="1"/>
    <col min="14" max="221" width="9.140625" style="55"/>
    <col min="222" max="16384" width="9.140625" style="75"/>
  </cols>
  <sheetData>
    <row r="1" spans="1:13" ht="18" customHeight="1" x14ac:dyDescent="0.2">
      <c r="A1" s="58"/>
      <c r="B1" s="50"/>
      <c r="C1" s="50"/>
      <c r="D1" s="50"/>
      <c r="E1" s="59"/>
      <c r="F1" s="59"/>
      <c r="G1" s="56"/>
      <c r="H1" s="89"/>
      <c r="I1" s="89"/>
      <c r="J1" s="89"/>
      <c r="K1" s="89"/>
      <c r="L1" s="90"/>
      <c r="M1" s="89"/>
    </row>
    <row r="2" spans="1:13" ht="18" customHeight="1" x14ac:dyDescent="0.2">
      <c r="A2" s="58"/>
      <c r="B2" s="50"/>
      <c r="C2" s="50"/>
      <c r="D2" s="50"/>
      <c r="E2" s="59" t="s">
        <v>756</v>
      </c>
      <c r="F2" s="59"/>
      <c r="G2" s="56"/>
      <c r="H2" s="89">
        <v>0.31</v>
      </c>
      <c r="I2" s="89">
        <v>0.23</v>
      </c>
      <c r="J2" s="89">
        <v>0.23</v>
      </c>
      <c r="K2" s="89">
        <v>0.23</v>
      </c>
      <c r="L2" s="90"/>
      <c r="M2" s="89"/>
    </row>
    <row r="3" spans="1:13" ht="18" customHeight="1" x14ac:dyDescent="0.2">
      <c r="A3" s="60"/>
      <c r="B3" s="51" t="s">
        <v>0</v>
      </c>
      <c r="C3" s="51" t="s">
        <v>757</v>
      </c>
      <c r="D3" s="51"/>
      <c r="E3" s="52" t="s">
        <v>451</v>
      </c>
      <c r="F3" s="52" t="s">
        <v>584</v>
      </c>
      <c r="G3" s="52" t="s">
        <v>758</v>
      </c>
      <c r="H3" s="89" t="s">
        <v>528</v>
      </c>
      <c r="I3" s="89" t="s">
        <v>448</v>
      </c>
      <c r="J3" s="89" t="s">
        <v>449</v>
      </c>
      <c r="K3" s="89" t="s">
        <v>450</v>
      </c>
      <c r="L3" s="91" t="s">
        <v>527</v>
      </c>
      <c r="M3" s="89" t="s">
        <v>529</v>
      </c>
    </row>
    <row r="4" spans="1:13" s="86" customFormat="1" ht="18" customHeight="1" x14ac:dyDescent="0.2">
      <c r="A4" s="97"/>
      <c r="B4" s="87" t="s">
        <v>149</v>
      </c>
      <c r="C4" s="87"/>
      <c r="D4" s="87"/>
      <c r="E4" s="88" t="s">
        <v>150</v>
      </c>
      <c r="F4" s="88" t="s">
        <v>585</v>
      </c>
      <c r="G4" s="88" t="s">
        <v>1120</v>
      </c>
      <c r="H4" s="92">
        <v>78</v>
      </c>
      <c r="I4" s="92">
        <v>60</v>
      </c>
      <c r="J4" s="92">
        <v>40.266666666666666</v>
      </c>
      <c r="K4" s="92">
        <v>0</v>
      </c>
      <c r="L4" s="92">
        <v>51.965466666666671</v>
      </c>
      <c r="M4" s="93">
        <v>1435.76</v>
      </c>
    </row>
    <row r="5" spans="1:13" s="86" customFormat="1" ht="18" customHeight="1" x14ac:dyDescent="0.2">
      <c r="A5" s="97"/>
      <c r="B5" s="87" t="s">
        <v>483</v>
      </c>
      <c r="C5" s="87"/>
      <c r="D5" s="87"/>
      <c r="E5" s="88" t="s">
        <v>1154</v>
      </c>
      <c r="F5" s="88" t="s">
        <v>586</v>
      </c>
      <c r="G5" s="88" t="s">
        <v>1120</v>
      </c>
      <c r="H5" s="92">
        <v>45.85</v>
      </c>
      <c r="I5" s="92">
        <v>57</v>
      </c>
      <c r="J5" s="92">
        <v>54.133333333333333</v>
      </c>
      <c r="K5" s="92">
        <v>0</v>
      </c>
      <c r="L5" s="92">
        <v>39.774166666666673</v>
      </c>
      <c r="M5" s="93">
        <v>1098.92</v>
      </c>
    </row>
    <row r="6" spans="1:13" s="86" customFormat="1" ht="18" customHeight="1" x14ac:dyDescent="0.2">
      <c r="A6" s="97"/>
      <c r="B6" s="87" t="s">
        <v>155</v>
      </c>
      <c r="C6" s="87"/>
      <c r="D6" s="87"/>
      <c r="E6" s="88" t="s">
        <v>156</v>
      </c>
      <c r="F6" s="88" t="s">
        <v>587</v>
      </c>
      <c r="G6" s="88" t="s">
        <v>1120</v>
      </c>
      <c r="H6" s="92">
        <v>84.25</v>
      </c>
      <c r="I6" s="92">
        <v>80</v>
      </c>
      <c r="J6" s="92">
        <v>0</v>
      </c>
      <c r="K6" s="92">
        <v>0</v>
      </c>
      <c r="L6" s="92">
        <v>48.969250000000002</v>
      </c>
      <c r="M6" s="93">
        <v>1352.98</v>
      </c>
    </row>
    <row r="7" spans="1:13" s="86" customFormat="1" ht="18" customHeight="1" x14ac:dyDescent="0.2">
      <c r="A7" s="97"/>
      <c r="B7" s="87" t="s">
        <v>153</v>
      </c>
      <c r="C7" s="87"/>
      <c r="D7" s="87"/>
      <c r="E7" s="88" t="s">
        <v>154</v>
      </c>
      <c r="F7" s="88" t="s">
        <v>588</v>
      </c>
      <c r="G7" s="88" t="s">
        <v>1120</v>
      </c>
      <c r="H7" s="92">
        <v>88.75</v>
      </c>
      <c r="I7" s="92">
        <v>90</v>
      </c>
      <c r="J7" s="92">
        <v>0</v>
      </c>
      <c r="K7" s="92">
        <v>0</v>
      </c>
      <c r="L7" s="92">
        <v>53.033750000000005</v>
      </c>
      <c r="M7" s="93">
        <v>1465.28</v>
      </c>
    </row>
    <row r="8" spans="1:13" s="86" customFormat="1" ht="18" customHeight="1" x14ac:dyDescent="0.2">
      <c r="A8" s="97"/>
      <c r="B8" s="87" t="s">
        <v>1027</v>
      </c>
      <c r="C8" s="87"/>
      <c r="D8" s="87"/>
      <c r="E8" s="88" t="s">
        <v>1054</v>
      </c>
      <c r="F8" s="88" t="s">
        <v>1055</v>
      </c>
      <c r="G8" s="88" t="s">
        <v>1120</v>
      </c>
      <c r="H8" s="92">
        <v>11.75</v>
      </c>
      <c r="I8" s="92">
        <v>0</v>
      </c>
      <c r="J8" s="92">
        <v>50.4</v>
      </c>
      <c r="K8" s="92">
        <v>0</v>
      </c>
      <c r="L8" s="92">
        <v>15.234500000000001</v>
      </c>
      <c r="M8" s="93">
        <v>420.92</v>
      </c>
    </row>
    <row r="9" spans="1:13" s="86" customFormat="1" ht="18" customHeight="1" x14ac:dyDescent="0.2">
      <c r="A9" s="97"/>
      <c r="B9" s="87" t="s">
        <v>1155</v>
      </c>
      <c r="C9" s="87"/>
      <c r="D9" s="87"/>
      <c r="E9" s="88" t="s">
        <v>1156</v>
      </c>
      <c r="F9" s="88" t="s">
        <v>890</v>
      </c>
      <c r="G9" s="88" t="s">
        <v>1120</v>
      </c>
      <c r="H9" s="92">
        <v>61.65</v>
      </c>
      <c r="I9" s="92">
        <v>0</v>
      </c>
      <c r="J9" s="92">
        <v>0</v>
      </c>
      <c r="K9" s="92">
        <v>0</v>
      </c>
      <c r="L9" s="92">
        <v>19.111499999999999</v>
      </c>
      <c r="M9" s="93">
        <v>528.03</v>
      </c>
    </row>
    <row r="10" spans="1:13" s="86" customFormat="1" ht="18" customHeight="1" x14ac:dyDescent="0.2">
      <c r="A10" s="97"/>
      <c r="B10" s="87" t="s">
        <v>160</v>
      </c>
      <c r="C10" s="87"/>
      <c r="D10" s="87"/>
      <c r="E10" s="88" t="s">
        <v>161</v>
      </c>
      <c r="F10" s="88" t="s">
        <v>589</v>
      </c>
      <c r="G10" s="88" t="s">
        <v>1120</v>
      </c>
      <c r="H10" s="92">
        <v>25.75</v>
      </c>
      <c r="I10" s="92">
        <v>43</v>
      </c>
      <c r="J10" s="92">
        <v>49.333333333333329</v>
      </c>
      <c r="K10" s="92">
        <v>0</v>
      </c>
      <c r="L10" s="92">
        <v>29.219166666666666</v>
      </c>
      <c r="M10" s="93">
        <v>807.3</v>
      </c>
    </row>
    <row r="11" spans="1:13" s="86" customFormat="1" ht="18" customHeight="1" x14ac:dyDescent="0.2">
      <c r="A11" s="97"/>
      <c r="B11" s="87" t="s">
        <v>164</v>
      </c>
      <c r="C11" s="87"/>
      <c r="D11" s="87"/>
      <c r="E11" s="88" t="s">
        <v>165</v>
      </c>
      <c r="F11" s="88" t="s">
        <v>590</v>
      </c>
      <c r="G11" s="88" t="s">
        <v>1120</v>
      </c>
      <c r="H11" s="92">
        <v>49</v>
      </c>
      <c r="I11" s="92">
        <v>80</v>
      </c>
      <c r="J11" s="92">
        <v>0</v>
      </c>
      <c r="K11" s="92">
        <v>0</v>
      </c>
      <c r="L11" s="92">
        <v>33.590000000000003</v>
      </c>
      <c r="M11" s="93">
        <v>928.06</v>
      </c>
    </row>
    <row r="12" spans="1:13" s="86" customFormat="1" ht="18" customHeight="1" x14ac:dyDescent="0.2">
      <c r="A12" s="97"/>
      <c r="B12" s="87" t="s">
        <v>170</v>
      </c>
      <c r="C12" s="87"/>
      <c r="D12" s="87"/>
      <c r="E12" s="88" t="s">
        <v>171</v>
      </c>
      <c r="F12" s="88" t="s">
        <v>917</v>
      </c>
      <c r="G12" s="88" t="s">
        <v>1120</v>
      </c>
      <c r="H12" s="92">
        <v>85</v>
      </c>
      <c r="I12" s="92">
        <v>100</v>
      </c>
      <c r="J12" s="92">
        <v>0</v>
      </c>
      <c r="K12" s="92">
        <v>0</v>
      </c>
      <c r="L12" s="92">
        <v>54.285000000000004</v>
      </c>
      <c r="M12" s="93">
        <v>1499.85</v>
      </c>
    </row>
    <row r="13" spans="1:13" s="86" customFormat="1" ht="18" customHeight="1" x14ac:dyDescent="0.2">
      <c r="A13" s="97"/>
      <c r="B13" s="87" t="s">
        <v>591</v>
      </c>
      <c r="C13" s="87"/>
      <c r="D13" s="87"/>
      <c r="E13" s="88" t="s">
        <v>592</v>
      </c>
      <c r="F13" s="88" t="s">
        <v>593</v>
      </c>
      <c r="G13" s="88" t="s">
        <v>1120</v>
      </c>
      <c r="H13" s="92">
        <v>64.5</v>
      </c>
      <c r="I13" s="92">
        <v>70</v>
      </c>
      <c r="J13" s="92">
        <v>0</v>
      </c>
      <c r="K13" s="92">
        <v>0</v>
      </c>
      <c r="L13" s="92">
        <v>39.704500000000003</v>
      </c>
      <c r="M13" s="93">
        <v>1097</v>
      </c>
    </row>
    <row r="14" spans="1:13" s="86" customFormat="1" ht="18" customHeight="1" x14ac:dyDescent="0.2">
      <c r="A14" s="97"/>
      <c r="B14" s="87" t="s">
        <v>484</v>
      </c>
      <c r="C14" s="87"/>
      <c r="D14" s="87"/>
      <c r="E14" s="88" t="s">
        <v>485</v>
      </c>
      <c r="F14" s="88" t="s">
        <v>594</v>
      </c>
      <c r="G14" s="88" t="s">
        <v>1120</v>
      </c>
      <c r="H14" s="92">
        <v>100</v>
      </c>
      <c r="I14" s="92">
        <v>90</v>
      </c>
      <c r="J14" s="92">
        <v>50.933333333333337</v>
      </c>
      <c r="K14" s="92">
        <v>0</v>
      </c>
      <c r="L14" s="92">
        <v>69.756133333333338</v>
      </c>
      <c r="M14" s="93">
        <v>1927.3</v>
      </c>
    </row>
    <row r="15" spans="1:13" s="86" customFormat="1" ht="18" customHeight="1" x14ac:dyDescent="0.2">
      <c r="A15" s="97"/>
      <c r="B15" s="87" t="s">
        <v>918</v>
      </c>
      <c r="C15" s="87"/>
      <c r="D15" s="87"/>
      <c r="E15" s="88" t="s">
        <v>919</v>
      </c>
      <c r="F15" s="88" t="s">
        <v>920</v>
      </c>
      <c r="G15" s="88" t="s">
        <v>1120</v>
      </c>
      <c r="H15" s="92">
        <v>16.05</v>
      </c>
      <c r="I15" s="92">
        <v>0</v>
      </c>
      <c r="J15" s="92">
        <v>0</v>
      </c>
      <c r="K15" s="92">
        <v>0</v>
      </c>
      <c r="L15" s="92">
        <v>4.9755000000000003</v>
      </c>
      <c r="M15" s="93">
        <v>137.47</v>
      </c>
    </row>
    <row r="16" spans="1:13" s="86" customFormat="1" ht="18" customHeight="1" x14ac:dyDescent="0.2">
      <c r="A16" s="97"/>
      <c r="B16" s="87" t="s">
        <v>1225</v>
      </c>
      <c r="C16" s="87"/>
      <c r="D16" s="87"/>
      <c r="E16" s="88" t="s">
        <v>1226</v>
      </c>
      <c r="F16" s="88" t="s">
        <v>595</v>
      </c>
      <c r="G16" s="88" t="s">
        <v>1120</v>
      </c>
      <c r="H16" s="92">
        <v>82.5</v>
      </c>
      <c r="I16" s="92">
        <v>50</v>
      </c>
      <c r="J16" s="92">
        <v>0</v>
      </c>
      <c r="K16" s="92">
        <v>0</v>
      </c>
      <c r="L16" s="92">
        <v>37.075000000000003</v>
      </c>
      <c r="M16" s="93">
        <v>1024.3499999999999</v>
      </c>
    </row>
    <row r="17" spans="1:13" s="86" customFormat="1" ht="18" customHeight="1" x14ac:dyDescent="0.2">
      <c r="A17" s="97"/>
      <c r="B17" s="87" t="s">
        <v>174</v>
      </c>
      <c r="C17" s="87"/>
      <c r="D17" s="87"/>
      <c r="E17" s="88" t="s">
        <v>486</v>
      </c>
      <c r="F17" s="88" t="s">
        <v>595</v>
      </c>
      <c r="G17" s="88" t="s">
        <v>1120</v>
      </c>
      <c r="H17" s="92">
        <v>65.75</v>
      </c>
      <c r="I17" s="92">
        <v>100</v>
      </c>
      <c r="J17" s="92">
        <v>48.266666666666666</v>
      </c>
      <c r="K17" s="92">
        <v>0</v>
      </c>
      <c r="L17" s="92">
        <v>59.932216666666676</v>
      </c>
      <c r="M17" s="93">
        <v>1655.87</v>
      </c>
    </row>
    <row r="18" spans="1:13" s="86" customFormat="1" ht="18" customHeight="1" x14ac:dyDescent="0.2">
      <c r="A18" s="97"/>
      <c r="B18" s="87" t="s">
        <v>596</v>
      </c>
      <c r="C18" s="87"/>
      <c r="D18" s="87"/>
      <c r="E18" s="88" t="s">
        <v>597</v>
      </c>
      <c r="F18" s="88" t="s">
        <v>595</v>
      </c>
      <c r="G18" s="88" t="s">
        <v>1120</v>
      </c>
      <c r="H18" s="92">
        <v>12.85</v>
      </c>
      <c r="I18" s="92">
        <v>0</v>
      </c>
      <c r="J18" s="92">
        <v>0</v>
      </c>
      <c r="K18" s="92">
        <v>0</v>
      </c>
      <c r="L18" s="92">
        <v>3.9834999999999998</v>
      </c>
      <c r="M18" s="93">
        <v>110.06</v>
      </c>
    </row>
    <row r="19" spans="1:13" s="86" customFormat="1" ht="18" customHeight="1" x14ac:dyDescent="0.2">
      <c r="A19" s="97"/>
      <c r="B19" s="87" t="s">
        <v>487</v>
      </c>
      <c r="C19" s="87"/>
      <c r="D19" s="87"/>
      <c r="E19" s="88" t="s">
        <v>488</v>
      </c>
      <c r="F19" s="88" t="s">
        <v>595</v>
      </c>
      <c r="G19" s="88" t="s">
        <v>1120</v>
      </c>
      <c r="H19" s="92">
        <v>82.5</v>
      </c>
      <c r="I19" s="92">
        <v>90</v>
      </c>
      <c r="J19" s="92">
        <v>0</v>
      </c>
      <c r="K19" s="92">
        <v>0</v>
      </c>
      <c r="L19" s="92">
        <v>46.274999999999999</v>
      </c>
      <c r="M19" s="93">
        <v>1278.54</v>
      </c>
    </row>
    <row r="20" spans="1:13" s="86" customFormat="1" ht="18" customHeight="1" x14ac:dyDescent="0.2">
      <c r="A20" s="97"/>
      <c r="B20" s="87" t="s">
        <v>1028</v>
      </c>
      <c r="C20" s="87"/>
      <c r="D20" s="87"/>
      <c r="E20" s="88" t="s">
        <v>1056</v>
      </c>
      <c r="F20" s="88" t="s">
        <v>595</v>
      </c>
      <c r="G20" s="88" t="s">
        <v>1120</v>
      </c>
      <c r="H20" s="92">
        <v>11.35</v>
      </c>
      <c r="I20" s="92">
        <v>33</v>
      </c>
      <c r="J20" s="92">
        <v>44</v>
      </c>
      <c r="K20" s="92">
        <v>0</v>
      </c>
      <c r="L20" s="92">
        <v>21.228500000000004</v>
      </c>
      <c r="M20" s="93">
        <v>586.52</v>
      </c>
    </row>
    <row r="21" spans="1:13" s="86" customFormat="1" ht="18" customHeight="1" x14ac:dyDescent="0.2">
      <c r="A21" s="97"/>
      <c r="B21" s="87" t="s">
        <v>1227</v>
      </c>
      <c r="C21" s="87"/>
      <c r="D21" s="87"/>
      <c r="E21" s="88" t="s">
        <v>1228</v>
      </c>
      <c r="F21" s="88" t="s">
        <v>595</v>
      </c>
      <c r="G21" s="88" t="s">
        <v>1120</v>
      </c>
      <c r="H21" s="92">
        <v>79.75</v>
      </c>
      <c r="I21" s="92">
        <v>33</v>
      </c>
      <c r="J21" s="92">
        <v>33.333333333333336</v>
      </c>
      <c r="K21" s="92">
        <v>0</v>
      </c>
      <c r="L21" s="92">
        <v>39.979166666666671</v>
      </c>
      <c r="M21" s="93">
        <v>1104.5899999999999</v>
      </c>
    </row>
    <row r="22" spans="1:13" s="86" customFormat="1" ht="18" customHeight="1" x14ac:dyDescent="0.2">
      <c r="A22" s="97"/>
      <c r="B22" s="87" t="s">
        <v>1029</v>
      </c>
      <c r="C22" s="87"/>
      <c r="D22" s="87"/>
      <c r="E22" s="88" t="s">
        <v>152</v>
      </c>
      <c r="F22" s="88" t="s">
        <v>595</v>
      </c>
      <c r="G22" s="88" t="s">
        <v>1120</v>
      </c>
      <c r="H22" s="92">
        <v>85</v>
      </c>
      <c r="I22" s="92">
        <v>80</v>
      </c>
      <c r="J22" s="92">
        <v>0</v>
      </c>
      <c r="K22" s="92">
        <v>0</v>
      </c>
      <c r="L22" s="92">
        <v>44.75</v>
      </c>
      <c r="M22" s="93">
        <v>1236.4000000000001</v>
      </c>
    </row>
    <row r="23" spans="1:13" s="86" customFormat="1" ht="18" customHeight="1" x14ac:dyDescent="0.2">
      <c r="A23" s="97"/>
      <c r="B23" s="87" t="s">
        <v>184</v>
      </c>
      <c r="C23" s="87"/>
      <c r="D23" s="87"/>
      <c r="E23" s="88" t="s">
        <v>185</v>
      </c>
      <c r="F23" s="88" t="s">
        <v>595</v>
      </c>
      <c r="G23" s="88" t="s">
        <v>1120</v>
      </c>
      <c r="H23" s="92">
        <v>77.5</v>
      </c>
      <c r="I23" s="92">
        <v>40</v>
      </c>
      <c r="J23" s="92">
        <v>0</v>
      </c>
      <c r="K23" s="92">
        <v>0</v>
      </c>
      <c r="L23" s="92">
        <v>36.547500000000007</v>
      </c>
      <c r="M23" s="93">
        <v>1009.77</v>
      </c>
    </row>
    <row r="24" spans="1:13" s="86" customFormat="1" ht="18" customHeight="1" x14ac:dyDescent="0.2">
      <c r="A24" s="97"/>
      <c r="B24" s="87" t="s">
        <v>777</v>
      </c>
      <c r="C24" s="87"/>
      <c r="D24" s="87"/>
      <c r="E24" s="88" t="s">
        <v>778</v>
      </c>
      <c r="F24" s="88" t="s">
        <v>595</v>
      </c>
      <c r="G24" s="88" t="s">
        <v>1120</v>
      </c>
      <c r="H24" s="92">
        <v>61</v>
      </c>
      <c r="I24" s="92">
        <v>50</v>
      </c>
      <c r="J24" s="92">
        <v>0</v>
      </c>
      <c r="K24" s="92">
        <v>0</v>
      </c>
      <c r="L24" s="92">
        <v>33.451000000000001</v>
      </c>
      <c r="M24" s="93">
        <v>924.22</v>
      </c>
    </row>
    <row r="25" spans="1:13" s="86" customFormat="1" ht="18" customHeight="1" x14ac:dyDescent="0.2">
      <c r="A25" s="97"/>
      <c r="B25" s="87" t="s">
        <v>489</v>
      </c>
      <c r="C25" s="87"/>
      <c r="D25" s="87"/>
      <c r="E25" s="88" t="s">
        <v>490</v>
      </c>
      <c r="F25" s="88" t="s">
        <v>595</v>
      </c>
      <c r="G25" s="88" t="s">
        <v>1120</v>
      </c>
      <c r="H25" s="92">
        <v>78.75</v>
      </c>
      <c r="I25" s="92">
        <v>80</v>
      </c>
      <c r="J25" s="92">
        <v>0</v>
      </c>
      <c r="K25" s="92">
        <v>0</v>
      </c>
      <c r="L25" s="92">
        <v>42.8125</v>
      </c>
      <c r="M25" s="93">
        <v>1182.8699999999999</v>
      </c>
    </row>
    <row r="26" spans="1:13" s="86" customFormat="1" ht="18" customHeight="1" x14ac:dyDescent="0.2">
      <c r="A26" s="97"/>
      <c r="B26" s="87" t="s">
        <v>179</v>
      </c>
      <c r="C26" s="87"/>
      <c r="D26" s="87"/>
      <c r="E26" s="88" t="s">
        <v>180</v>
      </c>
      <c r="F26" s="88" t="s">
        <v>595</v>
      </c>
      <c r="G26" s="88" t="s">
        <v>1120</v>
      </c>
      <c r="H26" s="92">
        <v>26.65</v>
      </c>
      <c r="I26" s="92">
        <v>70</v>
      </c>
      <c r="J26" s="92">
        <v>64.8</v>
      </c>
      <c r="K26" s="92">
        <v>0</v>
      </c>
      <c r="L26" s="92">
        <v>43.192050000000009</v>
      </c>
      <c r="M26" s="93">
        <v>1193.3599999999999</v>
      </c>
    </row>
    <row r="27" spans="1:13" s="86" customFormat="1" ht="18" customHeight="1" x14ac:dyDescent="0.2">
      <c r="A27" s="97"/>
      <c r="B27" s="87" t="s">
        <v>181</v>
      </c>
      <c r="C27" s="87"/>
      <c r="D27" s="87"/>
      <c r="E27" s="88" t="s">
        <v>182</v>
      </c>
      <c r="F27" s="88" t="s">
        <v>595</v>
      </c>
      <c r="G27" s="88" t="s">
        <v>1120</v>
      </c>
      <c r="H27" s="92">
        <v>41.5</v>
      </c>
      <c r="I27" s="92">
        <v>70</v>
      </c>
      <c r="J27" s="92">
        <v>100</v>
      </c>
      <c r="K27" s="92">
        <v>0</v>
      </c>
      <c r="L27" s="92">
        <v>57.161500000000011</v>
      </c>
      <c r="M27" s="93">
        <v>1579.32</v>
      </c>
    </row>
    <row r="28" spans="1:13" s="86" customFormat="1" ht="18" customHeight="1" x14ac:dyDescent="0.2">
      <c r="A28" s="97"/>
      <c r="B28" s="87" t="s">
        <v>188</v>
      </c>
      <c r="C28" s="87"/>
      <c r="D28" s="87"/>
      <c r="E28" s="88" t="s">
        <v>189</v>
      </c>
      <c r="F28" s="88" t="s">
        <v>598</v>
      </c>
      <c r="G28" s="88" t="s">
        <v>1120</v>
      </c>
      <c r="H28" s="92">
        <v>18.850000000000001</v>
      </c>
      <c r="I28" s="92">
        <v>0</v>
      </c>
      <c r="J28" s="92">
        <v>0</v>
      </c>
      <c r="K28" s="92">
        <v>0</v>
      </c>
      <c r="L28" s="92">
        <v>6.4278500000000012</v>
      </c>
      <c r="M28" s="93">
        <v>177.6</v>
      </c>
    </row>
    <row r="29" spans="1:13" s="86" customFormat="1" ht="18" customHeight="1" x14ac:dyDescent="0.2">
      <c r="A29" s="97"/>
      <c r="B29" s="87" t="s">
        <v>157</v>
      </c>
      <c r="C29" s="87"/>
      <c r="D29" s="87"/>
      <c r="E29" s="88" t="s">
        <v>158</v>
      </c>
      <c r="F29" s="88" t="s">
        <v>599</v>
      </c>
      <c r="G29" s="88" t="s">
        <v>1120</v>
      </c>
      <c r="H29" s="92">
        <v>78.75</v>
      </c>
      <c r="I29" s="92">
        <v>0</v>
      </c>
      <c r="J29" s="92">
        <v>100</v>
      </c>
      <c r="K29" s="92">
        <v>0</v>
      </c>
      <c r="L29" s="92">
        <v>47.412500000000001</v>
      </c>
      <c r="M29" s="93">
        <v>1309.97</v>
      </c>
    </row>
    <row r="30" spans="1:13" s="86" customFormat="1" ht="18" customHeight="1" x14ac:dyDescent="0.2">
      <c r="A30" s="97"/>
      <c r="B30" s="87" t="s">
        <v>162</v>
      </c>
      <c r="C30" s="87"/>
      <c r="D30" s="87"/>
      <c r="E30" s="88" t="s">
        <v>163</v>
      </c>
      <c r="F30" s="88" t="s">
        <v>600</v>
      </c>
      <c r="G30" s="88" t="s">
        <v>1120</v>
      </c>
      <c r="H30" s="92">
        <v>73.05</v>
      </c>
      <c r="I30" s="92">
        <v>46</v>
      </c>
      <c r="J30" s="92">
        <v>45.066666666666663</v>
      </c>
      <c r="K30" s="92">
        <v>0</v>
      </c>
      <c r="L30" s="92">
        <v>43.590833333333329</v>
      </c>
      <c r="M30" s="93">
        <v>1204.3800000000001</v>
      </c>
    </row>
    <row r="31" spans="1:13" s="86" customFormat="1" ht="18" customHeight="1" x14ac:dyDescent="0.2">
      <c r="A31" s="97"/>
      <c r="B31" s="87" t="s">
        <v>172</v>
      </c>
      <c r="C31" s="87"/>
      <c r="D31" s="87"/>
      <c r="E31" s="88" t="s">
        <v>173</v>
      </c>
      <c r="F31" s="88" t="s">
        <v>593</v>
      </c>
      <c r="G31" s="88" t="s">
        <v>1120</v>
      </c>
      <c r="H31" s="92">
        <v>56</v>
      </c>
      <c r="I31" s="92">
        <v>80</v>
      </c>
      <c r="J31" s="92">
        <v>100</v>
      </c>
      <c r="K31" s="92">
        <v>0</v>
      </c>
      <c r="L31" s="92">
        <v>64.63600000000001</v>
      </c>
      <c r="M31" s="93">
        <v>1785.83</v>
      </c>
    </row>
    <row r="32" spans="1:13" s="86" customFormat="1" ht="18" customHeight="1" x14ac:dyDescent="0.2">
      <c r="A32" s="97"/>
      <c r="B32" s="87" t="s">
        <v>990</v>
      </c>
      <c r="C32" s="87"/>
      <c r="D32" s="87"/>
      <c r="E32" s="88" t="s">
        <v>991</v>
      </c>
      <c r="F32" s="88" t="s">
        <v>590</v>
      </c>
      <c r="G32" s="88" t="s">
        <v>1120</v>
      </c>
      <c r="H32" s="92">
        <v>0</v>
      </c>
      <c r="I32" s="92">
        <v>24</v>
      </c>
      <c r="J32" s="92">
        <v>0</v>
      </c>
      <c r="K32" s="92">
        <v>0</v>
      </c>
      <c r="L32" s="92">
        <v>6.072000000000001</v>
      </c>
      <c r="M32" s="93">
        <v>167.76</v>
      </c>
    </row>
    <row r="33" spans="1:13" s="86" customFormat="1" ht="18" customHeight="1" x14ac:dyDescent="0.2">
      <c r="A33" s="97"/>
      <c r="B33" s="87" t="s">
        <v>921</v>
      </c>
      <c r="C33" s="87"/>
      <c r="D33" s="87"/>
      <c r="E33" s="88" t="s">
        <v>922</v>
      </c>
      <c r="F33" s="88" t="s">
        <v>595</v>
      </c>
      <c r="G33" s="88" t="s">
        <v>1120</v>
      </c>
      <c r="H33" s="92">
        <v>9.25</v>
      </c>
      <c r="I33" s="92">
        <v>60</v>
      </c>
      <c r="J33" s="92">
        <v>0</v>
      </c>
      <c r="K33" s="92">
        <v>0</v>
      </c>
      <c r="L33" s="92">
        <v>18.334250000000001</v>
      </c>
      <c r="M33" s="93">
        <v>506.56</v>
      </c>
    </row>
    <row r="34" spans="1:13" s="86" customFormat="1" ht="18" customHeight="1" x14ac:dyDescent="0.2">
      <c r="A34" s="97"/>
      <c r="B34" s="87" t="s">
        <v>779</v>
      </c>
      <c r="C34" s="87"/>
      <c r="D34" s="87"/>
      <c r="E34" s="88" t="s">
        <v>780</v>
      </c>
      <c r="F34" s="88" t="s">
        <v>595</v>
      </c>
      <c r="G34" s="88" t="s">
        <v>1120</v>
      </c>
      <c r="H34" s="92">
        <v>90</v>
      </c>
      <c r="I34" s="92">
        <v>90</v>
      </c>
      <c r="J34" s="92">
        <v>0</v>
      </c>
      <c r="K34" s="92">
        <v>0</v>
      </c>
      <c r="L34" s="92">
        <v>53.46</v>
      </c>
      <c r="M34" s="93">
        <v>1477.05</v>
      </c>
    </row>
    <row r="35" spans="1:13" s="86" customFormat="1" ht="18" customHeight="1" x14ac:dyDescent="0.2">
      <c r="A35" s="97"/>
      <c r="B35" s="87" t="s">
        <v>1157</v>
      </c>
      <c r="C35" s="87"/>
      <c r="D35" s="87"/>
      <c r="E35" s="88" t="s">
        <v>183</v>
      </c>
      <c r="F35" s="88" t="s">
        <v>595</v>
      </c>
      <c r="G35" s="88" t="s">
        <v>1120</v>
      </c>
      <c r="H35" s="92">
        <v>74.5</v>
      </c>
      <c r="I35" s="92">
        <v>15.5</v>
      </c>
      <c r="J35" s="92">
        <v>49.333333333333329</v>
      </c>
      <c r="K35" s="92">
        <v>27.5</v>
      </c>
      <c r="L35" s="92">
        <v>48.764833333333343</v>
      </c>
      <c r="M35" s="93">
        <v>1347.33</v>
      </c>
    </row>
    <row r="36" spans="1:13" s="86" customFormat="1" ht="18" customHeight="1" x14ac:dyDescent="0.2">
      <c r="A36" s="97"/>
      <c r="B36" s="87" t="s">
        <v>186</v>
      </c>
      <c r="C36" s="87"/>
      <c r="D36" s="87"/>
      <c r="E36" s="88" t="s">
        <v>187</v>
      </c>
      <c r="F36" s="88" t="s">
        <v>595</v>
      </c>
      <c r="G36" s="88" t="s">
        <v>1120</v>
      </c>
      <c r="H36" s="92">
        <v>81.25</v>
      </c>
      <c r="I36" s="92">
        <v>70</v>
      </c>
      <c r="J36" s="92">
        <v>0</v>
      </c>
      <c r="K36" s="92">
        <v>0</v>
      </c>
      <c r="L36" s="92">
        <v>45.416250000000005</v>
      </c>
      <c r="M36" s="93">
        <v>1254.81</v>
      </c>
    </row>
    <row r="37" spans="1:13" s="86" customFormat="1" ht="18" customHeight="1" x14ac:dyDescent="0.2">
      <c r="A37" s="97"/>
      <c r="B37" s="87" t="s">
        <v>923</v>
      </c>
      <c r="C37" s="87"/>
      <c r="D37" s="87"/>
      <c r="E37" s="88" t="s">
        <v>924</v>
      </c>
      <c r="F37" s="88" t="s">
        <v>595</v>
      </c>
      <c r="G37" s="88" t="s">
        <v>1120</v>
      </c>
      <c r="H37" s="92">
        <v>70</v>
      </c>
      <c r="I37" s="92">
        <v>80</v>
      </c>
      <c r="J37" s="92">
        <v>0</v>
      </c>
      <c r="K37" s="92">
        <v>0</v>
      </c>
      <c r="L37" s="92">
        <v>44.110000000000007</v>
      </c>
      <c r="M37" s="93">
        <v>1218.72</v>
      </c>
    </row>
    <row r="38" spans="1:13" s="86" customFormat="1" ht="18" customHeight="1" x14ac:dyDescent="0.2">
      <c r="A38" s="97"/>
      <c r="B38" s="87" t="s">
        <v>601</v>
      </c>
      <c r="C38" s="87"/>
      <c r="D38" s="87"/>
      <c r="E38" s="88" t="s">
        <v>602</v>
      </c>
      <c r="F38" s="88" t="s">
        <v>590</v>
      </c>
      <c r="G38" s="88" t="s">
        <v>1120</v>
      </c>
      <c r="H38" s="92">
        <v>82.75</v>
      </c>
      <c r="I38" s="92">
        <v>0</v>
      </c>
      <c r="J38" s="92">
        <v>0</v>
      </c>
      <c r="K38" s="92">
        <v>0</v>
      </c>
      <c r="L38" s="92">
        <v>25.6525</v>
      </c>
      <c r="M38" s="93">
        <v>708.76</v>
      </c>
    </row>
    <row r="39" spans="1:13" s="86" customFormat="1" ht="18" customHeight="1" x14ac:dyDescent="0.2">
      <c r="A39" s="97"/>
      <c r="B39" s="87" t="s">
        <v>781</v>
      </c>
      <c r="C39" s="87"/>
      <c r="D39" s="87"/>
      <c r="E39" s="88" t="s">
        <v>782</v>
      </c>
      <c r="F39" s="88" t="s">
        <v>603</v>
      </c>
      <c r="G39" s="88" t="s">
        <v>1120</v>
      </c>
      <c r="H39" s="92">
        <v>76.5</v>
      </c>
      <c r="I39" s="92">
        <v>70</v>
      </c>
      <c r="J39" s="92">
        <v>0</v>
      </c>
      <c r="K39" s="92">
        <v>0</v>
      </c>
      <c r="L39" s="92">
        <v>43.796500000000002</v>
      </c>
      <c r="M39" s="93">
        <v>1210.06</v>
      </c>
    </row>
    <row r="40" spans="1:13" s="86" customFormat="1" ht="18" customHeight="1" x14ac:dyDescent="0.2">
      <c r="A40" s="97"/>
      <c r="B40" s="87" t="s">
        <v>151</v>
      </c>
      <c r="C40" s="87"/>
      <c r="D40" s="87"/>
      <c r="E40" s="88" t="s">
        <v>1057</v>
      </c>
      <c r="F40" s="88" t="s">
        <v>603</v>
      </c>
      <c r="G40" s="88" t="s">
        <v>1120</v>
      </c>
      <c r="H40" s="92">
        <v>65.05</v>
      </c>
      <c r="I40" s="92">
        <v>40</v>
      </c>
      <c r="J40" s="92">
        <v>0</v>
      </c>
      <c r="K40" s="92">
        <v>0</v>
      </c>
      <c r="L40" s="92">
        <v>29.365499999999997</v>
      </c>
      <c r="M40" s="93">
        <v>811.34</v>
      </c>
    </row>
    <row r="41" spans="1:13" s="86" customFormat="1" ht="18" customHeight="1" x14ac:dyDescent="0.2">
      <c r="A41" s="97"/>
      <c r="B41" s="87" t="s">
        <v>925</v>
      </c>
      <c r="C41" s="87"/>
      <c r="D41" s="87"/>
      <c r="E41" s="88" t="s">
        <v>926</v>
      </c>
      <c r="F41" s="88" t="s">
        <v>595</v>
      </c>
      <c r="G41" s="88" t="s">
        <v>1120</v>
      </c>
      <c r="H41" s="92">
        <v>70.75</v>
      </c>
      <c r="I41" s="92">
        <v>41.3</v>
      </c>
      <c r="J41" s="92">
        <v>0</v>
      </c>
      <c r="K41" s="92">
        <v>0</v>
      </c>
      <c r="L41" s="92">
        <v>34.574650000000005</v>
      </c>
      <c r="M41" s="93">
        <v>955.27</v>
      </c>
    </row>
    <row r="42" spans="1:13" s="86" customFormat="1" ht="18" customHeight="1" x14ac:dyDescent="0.2">
      <c r="A42" s="97"/>
      <c r="B42" s="87" t="s">
        <v>783</v>
      </c>
      <c r="C42" s="87"/>
      <c r="D42" s="87"/>
      <c r="E42" s="88" t="s">
        <v>784</v>
      </c>
      <c r="F42" s="88" t="s">
        <v>595</v>
      </c>
      <c r="G42" s="88" t="s">
        <v>1120</v>
      </c>
      <c r="H42" s="92">
        <v>97.5</v>
      </c>
      <c r="I42" s="92">
        <v>80</v>
      </c>
      <c r="J42" s="92">
        <v>72.266666666666666</v>
      </c>
      <c r="K42" s="92">
        <v>0</v>
      </c>
      <c r="L42" s="92">
        <v>71.770966666666666</v>
      </c>
      <c r="M42" s="93">
        <v>1982.97</v>
      </c>
    </row>
    <row r="43" spans="1:13" s="86" customFormat="1" ht="18" customHeight="1" x14ac:dyDescent="0.2">
      <c r="A43" s="97"/>
      <c r="B43" s="87" t="s">
        <v>166</v>
      </c>
      <c r="C43" s="87"/>
      <c r="D43" s="87"/>
      <c r="E43" s="88" t="s">
        <v>167</v>
      </c>
      <c r="F43" s="88" t="s">
        <v>590</v>
      </c>
      <c r="G43" s="88" t="s">
        <v>1120</v>
      </c>
      <c r="H43" s="92">
        <v>80</v>
      </c>
      <c r="I43" s="92">
        <v>90</v>
      </c>
      <c r="J43" s="92">
        <v>0</v>
      </c>
      <c r="K43" s="92">
        <v>0</v>
      </c>
      <c r="L43" s="92">
        <v>45.5</v>
      </c>
      <c r="M43" s="93">
        <v>1257.1199999999999</v>
      </c>
    </row>
    <row r="44" spans="1:13" s="86" customFormat="1" ht="18" customHeight="1" x14ac:dyDescent="0.2">
      <c r="A44" s="97"/>
      <c r="B44" s="87" t="s">
        <v>1158</v>
      </c>
      <c r="C44" s="87"/>
      <c r="D44" s="87"/>
      <c r="E44" s="88" t="s">
        <v>1159</v>
      </c>
      <c r="F44" s="88" t="s">
        <v>595</v>
      </c>
      <c r="G44" s="88" t="s">
        <v>1120</v>
      </c>
      <c r="H44" s="92">
        <v>13.25</v>
      </c>
      <c r="I44" s="92">
        <v>0</v>
      </c>
      <c r="J44" s="92">
        <v>100</v>
      </c>
      <c r="K44" s="92">
        <v>0</v>
      </c>
      <c r="L44" s="92">
        <v>27.107500000000002</v>
      </c>
      <c r="M44" s="93">
        <v>748.96</v>
      </c>
    </row>
    <row r="45" spans="1:13" s="86" customFormat="1" ht="18" customHeight="1" x14ac:dyDescent="0.2">
      <c r="A45" s="97"/>
      <c r="B45" s="87" t="s">
        <v>452</v>
      </c>
      <c r="C45" s="87"/>
      <c r="D45" s="87"/>
      <c r="E45" s="88" t="s">
        <v>785</v>
      </c>
      <c r="F45" s="88" t="s">
        <v>595</v>
      </c>
      <c r="G45" s="88" t="s">
        <v>1120</v>
      </c>
      <c r="H45" s="92">
        <v>77.5</v>
      </c>
      <c r="I45" s="92">
        <v>70</v>
      </c>
      <c r="J45" s="92">
        <v>100</v>
      </c>
      <c r="K45" s="92">
        <v>0</v>
      </c>
      <c r="L45" s="92">
        <v>63.125</v>
      </c>
      <c r="M45" s="93">
        <v>1744.09</v>
      </c>
    </row>
    <row r="46" spans="1:13" s="86" customFormat="1" ht="18" customHeight="1" x14ac:dyDescent="0.2">
      <c r="A46" s="97"/>
      <c r="B46" s="87" t="s">
        <v>1160</v>
      </c>
      <c r="C46" s="87"/>
      <c r="D46" s="87"/>
      <c r="E46" s="88" t="s">
        <v>1161</v>
      </c>
      <c r="F46" s="88" t="s">
        <v>595</v>
      </c>
      <c r="G46" s="88" t="s">
        <v>1120</v>
      </c>
      <c r="H46" s="92">
        <v>0</v>
      </c>
      <c r="I46" s="92">
        <v>50</v>
      </c>
      <c r="J46" s="92">
        <v>0</v>
      </c>
      <c r="K46" s="92">
        <v>0</v>
      </c>
      <c r="L46" s="92">
        <v>11.5</v>
      </c>
      <c r="M46" s="93">
        <v>317.73</v>
      </c>
    </row>
    <row r="47" spans="1:13" s="86" customFormat="1" ht="18" customHeight="1" x14ac:dyDescent="0.2">
      <c r="A47" s="97"/>
      <c r="B47" s="87" t="s">
        <v>604</v>
      </c>
      <c r="C47" s="87"/>
      <c r="D47" s="87"/>
      <c r="E47" s="88" t="s">
        <v>605</v>
      </c>
      <c r="F47" s="88" t="s">
        <v>606</v>
      </c>
      <c r="G47" s="88" t="s">
        <v>1120</v>
      </c>
      <c r="H47" s="92">
        <v>90</v>
      </c>
      <c r="I47" s="92">
        <v>80</v>
      </c>
      <c r="J47" s="92">
        <v>0</v>
      </c>
      <c r="K47" s="92">
        <v>0</v>
      </c>
      <c r="L47" s="92">
        <v>46.3</v>
      </c>
      <c r="M47" s="93">
        <v>1279.23</v>
      </c>
    </row>
    <row r="48" spans="1:13" s="86" customFormat="1" ht="18" customHeight="1" x14ac:dyDescent="0.2">
      <c r="A48" s="97"/>
      <c r="B48" s="87" t="s">
        <v>168</v>
      </c>
      <c r="C48" s="87"/>
      <c r="D48" s="87"/>
      <c r="E48" s="88" t="s">
        <v>169</v>
      </c>
      <c r="F48" s="88" t="s">
        <v>590</v>
      </c>
      <c r="G48" s="88" t="s">
        <v>1120</v>
      </c>
      <c r="H48" s="92">
        <v>69.5</v>
      </c>
      <c r="I48" s="92">
        <v>60</v>
      </c>
      <c r="J48" s="92">
        <v>46.666666666666671</v>
      </c>
      <c r="K48" s="92">
        <v>0</v>
      </c>
      <c r="L48" s="92">
        <v>50.686166666666672</v>
      </c>
      <c r="M48" s="93">
        <v>1400.41</v>
      </c>
    </row>
    <row r="49" spans="1:13" s="86" customFormat="1" ht="18" customHeight="1" x14ac:dyDescent="0.2">
      <c r="A49" s="97"/>
      <c r="B49" s="87" t="s">
        <v>175</v>
      </c>
      <c r="C49" s="87"/>
      <c r="D49" s="87"/>
      <c r="E49" s="88" t="s">
        <v>176</v>
      </c>
      <c r="F49" s="88" t="s">
        <v>595</v>
      </c>
      <c r="G49" s="88" t="s">
        <v>1120</v>
      </c>
      <c r="H49" s="92">
        <v>61</v>
      </c>
      <c r="I49" s="92">
        <v>90</v>
      </c>
      <c r="J49" s="92">
        <v>58.93333333333333</v>
      </c>
      <c r="K49" s="92">
        <v>0</v>
      </c>
      <c r="L49" s="92">
        <v>53.164666666666662</v>
      </c>
      <c r="M49" s="93">
        <v>1468.89</v>
      </c>
    </row>
    <row r="50" spans="1:13" s="86" customFormat="1" ht="18" customHeight="1" x14ac:dyDescent="0.2">
      <c r="A50" s="97"/>
      <c r="B50" s="87" t="s">
        <v>1030</v>
      </c>
      <c r="C50" s="87"/>
      <c r="D50" s="87"/>
      <c r="E50" s="88" t="s">
        <v>1058</v>
      </c>
      <c r="F50" s="88" t="s">
        <v>595</v>
      </c>
      <c r="G50" s="88" t="s">
        <v>1120</v>
      </c>
      <c r="H50" s="92">
        <v>76.25</v>
      </c>
      <c r="I50" s="92">
        <v>90</v>
      </c>
      <c r="J50" s="92">
        <v>0</v>
      </c>
      <c r="K50" s="92">
        <v>0</v>
      </c>
      <c r="L50" s="92">
        <v>44.337499999999999</v>
      </c>
      <c r="M50" s="93">
        <v>1225.01</v>
      </c>
    </row>
    <row r="51" spans="1:13" s="86" customFormat="1" ht="18" customHeight="1" x14ac:dyDescent="0.2">
      <c r="A51" s="97"/>
      <c r="B51" s="87" t="s">
        <v>177</v>
      </c>
      <c r="C51" s="87"/>
      <c r="D51" s="87"/>
      <c r="E51" s="88" t="s">
        <v>178</v>
      </c>
      <c r="F51" s="88" t="s">
        <v>595</v>
      </c>
      <c r="G51" s="88" t="s">
        <v>1120</v>
      </c>
      <c r="H51" s="92">
        <v>71.75</v>
      </c>
      <c r="I51" s="92">
        <v>90</v>
      </c>
      <c r="J51" s="92">
        <v>61.06666666666667</v>
      </c>
      <c r="K51" s="92">
        <v>0</v>
      </c>
      <c r="L51" s="92">
        <v>62.686616666666666</v>
      </c>
      <c r="M51" s="93">
        <v>1731.98</v>
      </c>
    </row>
    <row r="52" spans="1:13" s="86" customFormat="1" ht="18" customHeight="1" x14ac:dyDescent="0.2">
      <c r="A52" s="97"/>
      <c r="B52" s="87" t="s">
        <v>786</v>
      </c>
      <c r="C52" s="87"/>
      <c r="D52" s="87"/>
      <c r="E52" s="88" t="s">
        <v>787</v>
      </c>
      <c r="F52" s="88" t="s">
        <v>595</v>
      </c>
      <c r="G52" s="88" t="s">
        <v>1120</v>
      </c>
      <c r="H52" s="92">
        <v>83.75</v>
      </c>
      <c r="I52" s="92">
        <v>70</v>
      </c>
      <c r="J52" s="92">
        <v>0</v>
      </c>
      <c r="K52" s="92">
        <v>0</v>
      </c>
      <c r="L52" s="92">
        <v>42.0625</v>
      </c>
      <c r="M52" s="93">
        <v>1162.1500000000001</v>
      </c>
    </row>
    <row r="53" spans="1:13" s="86" customFormat="1" ht="18" customHeight="1" x14ac:dyDescent="0.2">
      <c r="A53" s="97"/>
      <c r="B53" s="87" t="s">
        <v>1031</v>
      </c>
      <c r="C53" s="87"/>
      <c r="D53" s="87"/>
      <c r="E53" s="88" t="s">
        <v>1059</v>
      </c>
      <c r="F53" s="88" t="s">
        <v>595</v>
      </c>
      <c r="G53" s="88" t="s">
        <v>1120</v>
      </c>
      <c r="H53" s="92">
        <v>100</v>
      </c>
      <c r="I53" s="92">
        <v>90</v>
      </c>
      <c r="J53" s="92">
        <v>0</v>
      </c>
      <c r="K53" s="92">
        <v>0</v>
      </c>
      <c r="L53" s="92">
        <v>56.870000000000005</v>
      </c>
      <c r="M53" s="93">
        <v>1571.27</v>
      </c>
    </row>
    <row r="54" spans="1:13" s="86" customFormat="1" ht="18" customHeight="1" x14ac:dyDescent="0.2">
      <c r="A54" s="97"/>
      <c r="B54" s="87" t="s">
        <v>1162</v>
      </c>
      <c r="C54" s="87"/>
      <c r="D54" s="87"/>
      <c r="E54" s="88" t="s">
        <v>1163</v>
      </c>
      <c r="F54" s="88" t="s">
        <v>595</v>
      </c>
      <c r="G54" s="88" t="s">
        <v>1120</v>
      </c>
      <c r="H54" s="92">
        <v>38.15</v>
      </c>
      <c r="I54" s="92">
        <v>12.4</v>
      </c>
      <c r="J54" s="92">
        <v>32.799999999999997</v>
      </c>
      <c r="K54" s="92">
        <v>0</v>
      </c>
      <c r="L54" s="92">
        <v>22.2225</v>
      </c>
      <c r="M54" s="93">
        <v>613.99</v>
      </c>
    </row>
    <row r="55" spans="1:13" s="86" customFormat="1" ht="18" customHeight="1" x14ac:dyDescent="0.2">
      <c r="A55" s="97"/>
      <c r="B55" s="87" t="s">
        <v>159</v>
      </c>
      <c r="C55" s="87"/>
      <c r="D55" s="87"/>
      <c r="E55" s="88" t="s">
        <v>453</v>
      </c>
      <c r="F55" s="88" t="s">
        <v>607</v>
      </c>
      <c r="G55" s="88" t="s">
        <v>1120</v>
      </c>
      <c r="H55" s="92">
        <v>52.6</v>
      </c>
      <c r="I55" s="92">
        <v>64.3</v>
      </c>
      <c r="J55" s="92">
        <v>0</v>
      </c>
      <c r="K55" s="92">
        <v>49.4</v>
      </c>
      <c r="L55" s="92">
        <v>46.702700000000007</v>
      </c>
      <c r="M55" s="93">
        <v>1290.3499999999999</v>
      </c>
    </row>
    <row r="56" spans="1:13" s="86" customFormat="1" ht="18" customHeight="1" x14ac:dyDescent="0.2">
      <c r="A56" s="97"/>
      <c r="B56" s="87" t="s">
        <v>1164</v>
      </c>
      <c r="C56" s="87"/>
      <c r="D56" s="87"/>
      <c r="E56" s="88" t="s">
        <v>1165</v>
      </c>
      <c r="F56" s="88" t="s">
        <v>595</v>
      </c>
      <c r="G56" s="88" t="s">
        <v>1120</v>
      </c>
      <c r="H56" s="92">
        <v>25.85</v>
      </c>
      <c r="I56" s="92">
        <v>0</v>
      </c>
      <c r="J56" s="92">
        <v>0</v>
      </c>
      <c r="K56" s="92">
        <v>0</v>
      </c>
      <c r="L56" s="92">
        <v>8.0135000000000005</v>
      </c>
      <c r="M56" s="93">
        <v>221.41</v>
      </c>
    </row>
    <row r="57" spans="1:13" s="86" customFormat="1" ht="18" customHeight="1" x14ac:dyDescent="0.2">
      <c r="A57" s="97"/>
      <c r="B57" s="87" t="s">
        <v>1166</v>
      </c>
      <c r="C57" s="87"/>
      <c r="D57" s="87"/>
      <c r="E57" s="88" t="s">
        <v>1167</v>
      </c>
      <c r="F57" s="88" t="s">
        <v>1218</v>
      </c>
      <c r="G57" s="88" t="s">
        <v>1120</v>
      </c>
      <c r="H57" s="92">
        <v>72.650000000000006</v>
      </c>
      <c r="I57" s="92">
        <v>75.7</v>
      </c>
      <c r="J57" s="92">
        <v>0</v>
      </c>
      <c r="K57" s="92">
        <v>0</v>
      </c>
      <c r="L57" s="92">
        <v>39.932500000000005</v>
      </c>
      <c r="M57" s="93">
        <v>1103.3</v>
      </c>
    </row>
    <row r="58" spans="1:13" s="86" customFormat="1" ht="18" customHeight="1" x14ac:dyDescent="0.2">
      <c r="A58" s="97"/>
      <c r="B58" s="87" t="s">
        <v>1032</v>
      </c>
      <c r="C58" s="87"/>
      <c r="D58" s="87"/>
      <c r="E58" s="88" t="s">
        <v>1060</v>
      </c>
      <c r="F58" s="88" t="s">
        <v>1061</v>
      </c>
      <c r="G58" s="88" t="s">
        <v>532</v>
      </c>
      <c r="H58" s="92">
        <v>24.4</v>
      </c>
      <c r="I58" s="92">
        <v>11.6</v>
      </c>
      <c r="J58" s="92">
        <v>0</v>
      </c>
      <c r="K58" s="92">
        <v>0</v>
      </c>
      <c r="L58" s="92">
        <v>10.231999999999999</v>
      </c>
      <c r="M58" s="93">
        <v>282.7</v>
      </c>
    </row>
    <row r="59" spans="1:13" s="86" customFormat="1" ht="18" customHeight="1" x14ac:dyDescent="0.2">
      <c r="A59" s="97"/>
      <c r="B59" s="87" t="s">
        <v>491</v>
      </c>
      <c r="C59" s="87"/>
      <c r="D59" s="87"/>
      <c r="E59" s="88" t="s">
        <v>492</v>
      </c>
      <c r="F59" s="88" t="s">
        <v>608</v>
      </c>
      <c r="G59" s="88" t="s">
        <v>532</v>
      </c>
      <c r="H59" s="92">
        <v>94.25</v>
      </c>
      <c r="I59" s="92">
        <v>90</v>
      </c>
      <c r="J59" s="92">
        <v>0</v>
      </c>
      <c r="K59" s="92">
        <v>0</v>
      </c>
      <c r="L59" s="92">
        <v>49.917500000000004</v>
      </c>
      <c r="M59" s="93">
        <v>1379.18</v>
      </c>
    </row>
    <row r="60" spans="1:13" s="86" customFormat="1" ht="18" customHeight="1" x14ac:dyDescent="0.2">
      <c r="A60" s="97"/>
      <c r="B60" s="87" t="s">
        <v>351</v>
      </c>
      <c r="C60" s="87"/>
      <c r="D60" s="87"/>
      <c r="E60" s="88" t="s">
        <v>493</v>
      </c>
      <c r="F60" s="88" t="s">
        <v>609</v>
      </c>
      <c r="G60" s="88" t="s">
        <v>532</v>
      </c>
      <c r="H60" s="92">
        <v>44.9</v>
      </c>
      <c r="I60" s="92">
        <v>39.9</v>
      </c>
      <c r="J60" s="92">
        <v>0</v>
      </c>
      <c r="K60" s="92">
        <v>0</v>
      </c>
      <c r="L60" s="92">
        <v>23.095999999999997</v>
      </c>
      <c r="M60" s="93">
        <v>638.12</v>
      </c>
    </row>
    <row r="61" spans="1:13" s="86" customFormat="1" ht="18" customHeight="1" x14ac:dyDescent="0.2">
      <c r="A61" s="97"/>
      <c r="B61" s="87" t="s">
        <v>352</v>
      </c>
      <c r="C61" s="87"/>
      <c r="D61" s="87"/>
      <c r="E61" s="88" t="s">
        <v>927</v>
      </c>
      <c r="F61" s="88" t="s">
        <v>610</v>
      </c>
      <c r="G61" s="88" t="s">
        <v>532</v>
      </c>
      <c r="H61" s="92">
        <v>82.5</v>
      </c>
      <c r="I61" s="92">
        <v>50</v>
      </c>
      <c r="J61" s="92">
        <v>82.4</v>
      </c>
      <c r="K61" s="92">
        <v>0</v>
      </c>
      <c r="L61" s="92">
        <v>61.629700000000007</v>
      </c>
      <c r="M61" s="93">
        <v>1702.77</v>
      </c>
    </row>
    <row r="62" spans="1:13" s="86" customFormat="1" ht="18" customHeight="1" x14ac:dyDescent="0.2">
      <c r="A62" s="97"/>
      <c r="B62" s="87" t="s">
        <v>353</v>
      </c>
      <c r="C62" s="87"/>
      <c r="D62" s="87"/>
      <c r="E62" s="88" t="s">
        <v>354</v>
      </c>
      <c r="F62" s="88" t="s">
        <v>611</v>
      </c>
      <c r="G62" s="88" t="s">
        <v>532</v>
      </c>
      <c r="H62" s="92">
        <v>91.25</v>
      </c>
      <c r="I62" s="92">
        <v>73.5</v>
      </c>
      <c r="J62" s="92">
        <v>0</v>
      </c>
      <c r="K62" s="92">
        <v>0</v>
      </c>
      <c r="L62" s="92">
        <v>45.192500000000003</v>
      </c>
      <c r="M62" s="93">
        <v>1248.6300000000001</v>
      </c>
    </row>
    <row r="63" spans="1:13" s="86" customFormat="1" ht="18" customHeight="1" x14ac:dyDescent="0.2">
      <c r="A63" s="97"/>
      <c r="B63" s="87" t="s">
        <v>356</v>
      </c>
      <c r="C63" s="87"/>
      <c r="D63" s="87"/>
      <c r="E63" s="88" t="s">
        <v>357</v>
      </c>
      <c r="F63" s="88" t="s">
        <v>612</v>
      </c>
      <c r="G63" s="88" t="s">
        <v>532</v>
      </c>
      <c r="H63" s="92">
        <v>28.05</v>
      </c>
      <c r="I63" s="92">
        <v>66.599999999999994</v>
      </c>
      <c r="J63" s="92">
        <v>0</v>
      </c>
      <c r="K63" s="92">
        <v>0</v>
      </c>
      <c r="L63" s="92">
        <v>26.414850000000001</v>
      </c>
      <c r="M63" s="93">
        <v>729.82</v>
      </c>
    </row>
    <row r="64" spans="1:13" s="86" customFormat="1" ht="18" customHeight="1" x14ac:dyDescent="0.2">
      <c r="A64" s="97"/>
      <c r="B64" s="87" t="s">
        <v>363</v>
      </c>
      <c r="C64" s="87"/>
      <c r="D64" s="87"/>
      <c r="E64" s="88" t="s">
        <v>364</v>
      </c>
      <c r="F64" s="88" t="s">
        <v>614</v>
      </c>
      <c r="G64" s="88" t="s">
        <v>532</v>
      </c>
      <c r="H64" s="92">
        <v>93.75</v>
      </c>
      <c r="I64" s="92">
        <v>80</v>
      </c>
      <c r="J64" s="92">
        <v>0</v>
      </c>
      <c r="K64" s="92">
        <v>0</v>
      </c>
      <c r="L64" s="92">
        <v>47.462500000000006</v>
      </c>
      <c r="M64" s="93">
        <v>1311.35</v>
      </c>
    </row>
    <row r="65" spans="1:13" s="86" customFormat="1" ht="18" customHeight="1" x14ac:dyDescent="0.2">
      <c r="A65" s="97"/>
      <c r="B65" s="87" t="s">
        <v>365</v>
      </c>
      <c r="C65" s="87"/>
      <c r="D65" s="87"/>
      <c r="E65" s="88" t="s">
        <v>366</v>
      </c>
      <c r="F65" s="88" t="s">
        <v>615</v>
      </c>
      <c r="G65" s="88" t="s">
        <v>532</v>
      </c>
      <c r="H65" s="92">
        <v>86.25</v>
      </c>
      <c r="I65" s="92">
        <v>0</v>
      </c>
      <c r="J65" s="92">
        <v>0</v>
      </c>
      <c r="K65" s="92">
        <v>0</v>
      </c>
      <c r="L65" s="92">
        <v>26.737500000000001</v>
      </c>
      <c r="M65" s="93">
        <v>738.73</v>
      </c>
    </row>
    <row r="66" spans="1:13" s="86" customFormat="1" ht="18" customHeight="1" x14ac:dyDescent="0.2">
      <c r="A66" s="97"/>
      <c r="B66" s="87" t="s">
        <v>788</v>
      </c>
      <c r="C66" s="87"/>
      <c r="D66" s="87"/>
      <c r="E66" s="88" t="s">
        <v>789</v>
      </c>
      <c r="F66" s="88" t="s">
        <v>854</v>
      </c>
      <c r="G66" s="88" t="s">
        <v>532</v>
      </c>
      <c r="H66" s="92">
        <v>53.5</v>
      </c>
      <c r="I66" s="92">
        <v>0</v>
      </c>
      <c r="J66" s="92">
        <v>0</v>
      </c>
      <c r="K66" s="92">
        <v>0</v>
      </c>
      <c r="L66" s="92">
        <v>16.585000000000001</v>
      </c>
      <c r="M66" s="93">
        <v>458.23</v>
      </c>
    </row>
    <row r="67" spans="1:13" s="86" customFormat="1" ht="18" customHeight="1" x14ac:dyDescent="0.2">
      <c r="A67" s="97"/>
      <c r="B67" s="87" t="s">
        <v>1033</v>
      </c>
      <c r="C67" s="87"/>
      <c r="D67" s="87"/>
      <c r="E67" s="88" t="s">
        <v>1062</v>
      </c>
      <c r="F67" s="88" t="s">
        <v>664</v>
      </c>
      <c r="G67" s="88" t="s">
        <v>532</v>
      </c>
      <c r="H67" s="92">
        <v>50.7</v>
      </c>
      <c r="I67" s="92">
        <v>0</v>
      </c>
      <c r="J67" s="92">
        <v>57.866666666666667</v>
      </c>
      <c r="K67" s="92">
        <v>0</v>
      </c>
      <c r="L67" s="92">
        <v>31.928966666666671</v>
      </c>
      <c r="M67" s="93">
        <v>882.17</v>
      </c>
    </row>
    <row r="68" spans="1:13" s="86" customFormat="1" ht="18" customHeight="1" x14ac:dyDescent="0.2">
      <c r="A68" s="97"/>
      <c r="B68" s="87" t="s">
        <v>371</v>
      </c>
      <c r="C68" s="87"/>
      <c r="D68" s="87"/>
      <c r="E68" s="88" t="s">
        <v>372</v>
      </c>
      <c r="F68" s="88" t="s">
        <v>616</v>
      </c>
      <c r="G68" s="88" t="s">
        <v>532</v>
      </c>
      <c r="H68" s="92">
        <v>90</v>
      </c>
      <c r="I68" s="92">
        <v>0</v>
      </c>
      <c r="J68" s="92">
        <v>0</v>
      </c>
      <c r="K68" s="92">
        <v>0</v>
      </c>
      <c r="L68" s="92">
        <v>27.9</v>
      </c>
      <c r="M68" s="93">
        <v>770.85</v>
      </c>
    </row>
    <row r="69" spans="1:13" s="86" customFormat="1" ht="18" customHeight="1" x14ac:dyDescent="0.2">
      <c r="A69" s="97"/>
      <c r="B69" s="87" t="s">
        <v>374</v>
      </c>
      <c r="C69" s="87"/>
      <c r="D69" s="87"/>
      <c r="E69" s="88" t="s">
        <v>790</v>
      </c>
      <c r="F69" s="88" t="s">
        <v>617</v>
      </c>
      <c r="G69" s="88" t="s">
        <v>532</v>
      </c>
      <c r="H69" s="92">
        <v>58.7</v>
      </c>
      <c r="I69" s="92">
        <v>90</v>
      </c>
      <c r="J69" s="92">
        <v>0</v>
      </c>
      <c r="K69" s="92">
        <v>0</v>
      </c>
      <c r="L69" s="92">
        <v>38.896999999999998</v>
      </c>
      <c r="M69" s="93">
        <v>1074.69</v>
      </c>
    </row>
    <row r="70" spans="1:13" s="86" customFormat="1" ht="18" customHeight="1" x14ac:dyDescent="0.2">
      <c r="A70" s="97"/>
      <c r="B70" s="87" t="s">
        <v>494</v>
      </c>
      <c r="C70" s="87"/>
      <c r="D70" s="87"/>
      <c r="E70" s="88" t="s">
        <v>495</v>
      </c>
      <c r="F70" s="88" t="s">
        <v>618</v>
      </c>
      <c r="G70" s="88" t="s">
        <v>532</v>
      </c>
      <c r="H70" s="92">
        <v>47.7</v>
      </c>
      <c r="I70" s="92">
        <v>0</v>
      </c>
      <c r="J70" s="92">
        <v>0</v>
      </c>
      <c r="K70" s="92">
        <v>0</v>
      </c>
      <c r="L70" s="92">
        <v>14.787000000000001</v>
      </c>
      <c r="M70" s="93">
        <v>408.55</v>
      </c>
    </row>
    <row r="71" spans="1:13" s="86" customFormat="1" ht="18" customHeight="1" x14ac:dyDescent="0.2">
      <c r="A71" s="97"/>
      <c r="B71" s="87" t="s">
        <v>442</v>
      </c>
      <c r="C71" s="87"/>
      <c r="D71" s="87"/>
      <c r="E71" s="88" t="s">
        <v>443</v>
      </c>
      <c r="F71" s="88" t="s">
        <v>619</v>
      </c>
      <c r="G71" s="88" t="s">
        <v>532</v>
      </c>
      <c r="H71" s="92">
        <v>84.25</v>
      </c>
      <c r="I71" s="92">
        <v>60</v>
      </c>
      <c r="J71" s="92">
        <v>48.266666666666666</v>
      </c>
      <c r="K71" s="92">
        <v>0</v>
      </c>
      <c r="L71" s="92">
        <v>51.018833333333333</v>
      </c>
      <c r="M71" s="93">
        <v>1409.6</v>
      </c>
    </row>
    <row r="72" spans="1:13" s="86" customFormat="1" ht="18" customHeight="1" x14ac:dyDescent="0.2">
      <c r="A72" s="97"/>
      <c r="B72" s="87" t="s">
        <v>1034</v>
      </c>
      <c r="C72" s="87"/>
      <c r="D72" s="87"/>
      <c r="E72" s="88" t="s">
        <v>1063</v>
      </c>
      <c r="F72" s="88" t="s">
        <v>620</v>
      </c>
      <c r="G72" s="88" t="s">
        <v>532</v>
      </c>
      <c r="H72" s="92">
        <v>85</v>
      </c>
      <c r="I72" s="92">
        <v>70</v>
      </c>
      <c r="J72" s="92">
        <v>0</v>
      </c>
      <c r="K72" s="92">
        <v>0</v>
      </c>
      <c r="L72" s="92">
        <v>42.45</v>
      </c>
      <c r="M72" s="93">
        <v>1172.8599999999999</v>
      </c>
    </row>
    <row r="73" spans="1:13" s="86" customFormat="1" ht="18" customHeight="1" x14ac:dyDescent="0.2">
      <c r="A73" s="97"/>
      <c r="B73" s="87" t="s">
        <v>391</v>
      </c>
      <c r="C73" s="87"/>
      <c r="D73" s="87"/>
      <c r="E73" s="88" t="s">
        <v>392</v>
      </c>
      <c r="F73" s="88" t="s">
        <v>620</v>
      </c>
      <c r="G73" s="88" t="s">
        <v>532</v>
      </c>
      <c r="H73" s="92">
        <v>80</v>
      </c>
      <c r="I73" s="92">
        <v>60</v>
      </c>
      <c r="J73" s="92">
        <v>0</v>
      </c>
      <c r="K73" s="92">
        <v>0</v>
      </c>
      <c r="L73" s="92">
        <v>38.6</v>
      </c>
      <c r="M73" s="93">
        <v>1066.48</v>
      </c>
    </row>
    <row r="74" spans="1:13" s="86" customFormat="1" ht="18" customHeight="1" x14ac:dyDescent="0.2">
      <c r="A74" s="97"/>
      <c r="B74" s="87" t="s">
        <v>388</v>
      </c>
      <c r="C74" s="87"/>
      <c r="D74" s="87"/>
      <c r="E74" s="88" t="s">
        <v>496</v>
      </c>
      <c r="F74" s="88" t="s">
        <v>620</v>
      </c>
      <c r="G74" s="88" t="s">
        <v>532</v>
      </c>
      <c r="H74" s="92">
        <v>39.9</v>
      </c>
      <c r="I74" s="92">
        <v>70</v>
      </c>
      <c r="J74" s="92">
        <v>0</v>
      </c>
      <c r="K74" s="92">
        <v>0</v>
      </c>
      <c r="L74" s="92">
        <v>28.469000000000001</v>
      </c>
      <c r="M74" s="93">
        <v>786.57</v>
      </c>
    </row>
    <row r="75" spans="1:13" s="86" customFormat="1" ht="18" customHeight="1" x14ac:dyDescent="0.2">
      <c r="A75" s="97"/>
      <c r="B75" s="87" t="s">
        <v>791</v>
      </c>
      <c r="C75" s="87"/>
      <c r="D75" s="87"/>
      <c r="E75" s="88" t="s">
        <v>792</v>
      </c>
      <c r="F75" s="88" t="s">
        <v>855</v>
      </c>
      <c r="G75" s="88" t="s">
        <v>532</v>
      </c>
      <c r="H75" s="92">
        <v>67.05</v>
      </c>
      <c r="I75" s="92">
        <v>90</v>
      </c>
      <c r="J75" s="92">
        <v>33.866666666666667</v>
      </c>
      <c r="K75" s="92">
        <v>0</v>
      </c>
      <c r="L75" s="92">
        <v>49.274833333333333</v>
      </c>
      <c r="M75" s="93">
        <v>1361.42</v>
      </c>
    </row>
    <row r="76" spans="1:13" s="86" customFormat="1" ht="18" customHeight="1" x14ac:dyDescent="0.2">
      <c r="A76" s="97"/>
      <c r="B76" s="87" t="s">
        <v>621</v>
      </c>
      <c r="C76" s="87"/>
      <c r="D76" s="87"/>
      <c r="E76" s="88" t="s">
        <v>622</v>
      </c>
      <c r="F76" s="88" t="s">
        <v>623</v>
      </c>
      <c r="G76" s="88" t="s">
        <v>532</v>
      </c>
      <c r="H76" s="92">
        <v>69.349999999999994</v>
      </c>
      <c r="I76" s="92">
        <v>0</v>
      </c>
      <c r="J76" s="92">
        <v>0</v>
      </c>
      <c r="K76" s="92">
        <v>0</v>
      </c>
      <c r="L76" s="92">
        <v>21.498499999999996</v>
      </c>
      <c r="M76" s="93">
        <v>593.98</v>
      </c>
    </row>
    <row r="77" spans="1:13" s="86" customFormat="1" ht="18" customHeight="1" x14ac:dyDescent="0.2">
      <c r="A77" s="97"/>
      <c r="B77" s="87" t="s">
        <v>406</v>
      </c>
      <c r="C77" s="87"/>
      <c r="D77" s="87"/>
      <c r="E77" s="88" t="s">
        <v>407</v>
      </c>
      <c r="F77" s="88" t="s">
        <v>624</v>
      </c>
      <c r="G77" s="88" t="s">
        <v>532</v>
      </c>
      <c r="H77" s="92">
        <v>80</v>
      </c>
      <c r="I77" s="92">
        <v>80</v>
      </c>
      <c r="J77" s="92">
        <v>41.333333333333329</v>
      </c>
      <c r="K77" s="92">
        <v>0</v>
      </c>
      <c r="L77" s="92">
        <v>57.977333333333341</v>
      </c>
      <c r="M77" s="93">
        <v>1601.86</v>
      </c>
    </row>
    <row r="78" spans="1:13" s="86" customFormat="1" ht="18" customHeight="1" x14ac:dyDescent="0.2">
      <c r="A78" s="97"/>
      <c r="B78" s="87" t="s">
        <v>395</v>
      </c>
      <c r="C78" s="87"/>
      <c r="D78" s="87"/>
      <c r="E78" s="88" t="s">
        <v>497</v>
      </c>
      <c r="F78" s="88" t="s">
        <v>625</v>
      </c>
      <c r="G78" s="88" t="s">
        <v>532</v>
      </c>
      <c r="H78" s="92">
        <v>39.299999999999997</v>
      </c>
      <c r="I78" s="92">
        <v>0</v>
      </c>
      <c r="J78" s="92">
        <v>0</v>
      </c>
      <c r="K78" s="92">
        <v>0</v>
      </c>
      <c r="L78" s="92">
        <v>12.183</v>
      </c>
      <c r="M78" s="93">
        <v>336.61</v>
      </c>
    </row>
    <row r="79" spans="1:13" s="86" customFormat="1" ht="18" customHeight="1" x14ac:dyDescent="0.2">
      <c r="A79" s="97"/>
      <c r="B79" s="87" t="s">
        <v>396</v>
      </c>
      <c r="C79" s="87"/>
      <c r="D79" s="87"/>
      <c r="E79" s="88" t="s">
        <v>397</v>
      </c>
      <c r="F79" s="88" t="s">
        <v>626</v>
      </c>
      <c r="G79" s="88" t="s">
        <v>532</v>
      </c>
      <c r="H79" s="92">
        <v>100</v>
      </c>
      <c r="I79" s="92">
        <v>90</v>
      </c>
      <c r="J79" s="92">
        <v>0</v>
      </c>
      <c r="K79" s="92">
        <v>0</v>
      </c>
      <c r="L79" s="92">
        <v>51.7</v>
      </c>
      <c r="M79" s="93">
        <v>1428.42</v>
      </c>
    </row>
    <row r="80" spans="1:13" s="86" customFormat="1" ht="18" customHeight="1" x14ac:dyDescent="0.2">
      <c r="A80" s="97"/>
      <c r="B80" s="87" t="s">
        <v>793</v>
      </c>
      <c r="C80" s="87"/>
      <c r="D80" s="87"/>
      <c r="E80" s="88" t="s">
        <v>794</v>
      </c>
      <c r="F80" s="88" t="s">
        <v>856</v>
      </c>
      <c r="G80" s="88" t="s">
        <v>532</v>
      </c>
      <c r="H80" s="92">
        <v>11.55</v>
      </c>
      <c r="I80" s="92">
        <v>100</v>
      </c>
      <c r="J80" s="92">
        <v>0</v>
      </c>
      <c r="K80" s="92">
        <v>0</v>
      </c>
      <c r="L80" s="92">
        <v>26.580500000000001</v>
      </c>
      <c r="M80" s="93">
        <v>734.4</v>
      </c>
    </row>
    <row r="81" spans="1:13" s="86" customFormat="1" ht="18" customHeight="1" x14ac:dyDescent="0.2">
      <c r="A81" s="97"/>
      <c r="B81" s="87" t="s">
        <v>992</v>
      </c>
      <c r="C81" s="87"/>
      <c r="D81" s="87"/>
      <c r="E81" s="88" t="s">
        <v>993</v>
      </c>
      <c r="F81" s="88" t="s">
        <v>627</v>
      </c>
      <c r="G81" s="88" t="s">
        <v>532</v>
      </c>
      <c r="H81" s="92">
        <v>80</v>
      </c>
      <c r="I81" s="92">
        <v>80</v>
      </c>
      <c r="J81" s="92">
        <v>46.133333333333333</v>
      </c>
      <c r="K81" s="92">
        <v>0</v>
      </c>
      <c r="L81" s="92">
        <v>59.191733333333339</v>
      </c>
      <c r="M81" s="93">
        <v>1635.41</v>
      </c>
    </row>
    <row r="82" spans="1:13" s="86" customFormat="1" ht="18" customHeight="1" x14ac:dyDescent="0.2">
      <c r="A82" s="97"/>
      <c r="B82" s="87" t="s">
        <v>414</v>
      </c>
      <c r="C82" s="87"/>
      <c r="D82" s="87"/>
      <c r="E82" s="88" t="s">
        <v>415</v>
      </c>
      <c r="F82" s="88" t="s">
        <v>628</v>
      </c>
      <c r="G82" s="88" t="s">
        <v>532</v>
      </c>
      <c r="H82" s="92">
        <v>88.75</v>
      </c>
      <c r="I82" s="92">
        <v>80</v>
      </c>
      <c r="J82" s="92">
        <v>0</v>
      </c>
      <c r="K82" s="92">
        <v>0</v>
      </c>
      <c r="L82" s="92">
        <v>50.503750000000004</v>
      </c>
      <c r="M82" s="93">
        <v>1395.37</v>
      </c>
    </row>
    <row r="83" spans="1:13" s="86" customFormat="1" ht="18" customHeight="1" x14ac:dyDescent="0.2">
      <c r="A83" s="97"/>
      <c r="B83" s="87" t="s">
        <v>454</v>
      </c>
      <c r="C83" s="87"/>
      <c r="D83" s="87"/>
      <c r="E83" s="88" t="s">
        <v>455</v>
      </c>
      <c r="F83" s="88" t="s">
        <v>628</v>
      </c>
      <c r="G83" s="88" t="s">
        <v>532</v>
      </c>
      <c r="H83" s="92">
        <v>0</v>
      </c>
      <c r="I83" s="92">
        <v>48.7</v>
      </c>
      <c r="J83" s="92">
        <v>0</v>
      </c>
      <c r="K83" s="92">
        <v>0</v>
      </c>
      <c r="L83" s="92">
        <v>12.321100000000001</v>
      </c>
      <c r="M83" s="93">
        <v>340.42</v>
      </c>
    </row>
    <row r="84" spans="1:13" s="86" customFormat="1" ht="18" customHeight="1" x14ac:dyDescent="0.2">
      <c r="A84" s="97"/>
      <c r="B84" s="87" t="s">
        <v>456</v>
      </c>
      <c r="C84" s="87"/>
      <c r="D84" s="87"/>
      <c r="E84" s="88" t="s">
        <v>457</v>
      </c>
      <c r="F84" s="88" t="s">
        <v>629</v>
      </c>
      <c r="G84" s="88" t="s">
        <v>532</v>
      </c>
      <c r="H84" s="92">
        <v>77.45</v>
      </c>
      <c r="I84" s="92">
        <v>0</v>
      </c>
      <c r="J84" s="92">
        <v>0</v>
      </c>
      <c r="K84" s="92">
        <v>0</v>
      </c>
      <c r="L84" s="92">
        <v>24.009499999999999</v>
      </c>
      <c r="M84" s="93">
        <v>663.36</v>
      </c>
    </row>
    <row r="85" spans="1:13" s="86" customFormat="1" ht="18" customHeight="1" x14ac:dyDescent="0.2">
      <c r="A85" s="97"/>
      <c r="B85" s="87" t="s">
        <v>795</v>
      </c>
      <c r="C85" s="87"/>
      <c r="D85" s="87"/>
      <c r="E85" s="88" t="s">
        <v>796</v>
      </c>
      <c r="F85" s="88" t="s">
        <v>857</v>
      </c>
      <c r="G85" s="88" t="s">
        <v>532</v>
      </c>
      <c r="H85" s="92">
        <v>43.9</v>
      </c>
      <c r="I85" s="92">
        <v>0</v>
      </c>
      <c r="J85" s="92">
        <v>0</v>
      </c>
      <c r="K85" s="92">
        <v>0</v>
      </c>
      <c r="L85" s="92">
        <v>13.609</v>
      </c>
      <c r="M85" s="93">
        <v>376</v>
      </c>
    </row>
    <row r="86" spans="1:13" s="86" customFormat="1" ht="18" customHeight="1" x14ac:dyDescent="0.2">
      <c r="A86" s="97"/>
      <c r="B86" s="87" t="s">
        <v>797</v>
      </c>
      <c r="C86" s="87"/>
      <c r="D86" s="87"/>
      <c r="E86" s="88" t="s">
        <v>798</v>
      </c>
      <c r="F86" s="88" t="s">
        <v>858</v>
      </c>
      <c r="G86" s="88" t="s">
        <v>532</v>
      </c>
      <c r="H86" s="92">
        <v>0</v>
      </c>
      <c r="I86" s="92">
        <v>60</v>
      </c>
      <c r="J86" s="92">
        <v>0</v>
      </c>
      <c r="K86" s="92">
        <v>54.8</v>
      </c>
      <c r="L86" s="92">
        <v>29.044400000000003</v>
      </c>
      <c r="M86" s="93">
        <v>802.47</v>
      </c>
    </row>
    <row r="87" spans="1:13" s="86" customFormat="1" ht="18" customHeight="1" x14ac:dyDescent="0.2">
      <c r="A87" s="97"/>
      <c r="B87" s="87" t="s">
        <v>418</v>
      </c>
      <c r="C87" s="87"/>
      <c r="D87" s="87"/>
      <c r="E87" s="88" t="s">
        <v>1064</v>
      </c>
      <c r="F87" s="88" t="s">
        <v>630</v>
      </c>
      <c r="G87" s="88" t="s">
        <v>532</v>
      </c>
      <c r="H87" s="92">
        <v>8.15</v>
      </c>
      <c r="I87" s="92">
        <v>0</v>
      </c>
      <c r="J87" s="92">
        <v>0</v>
      </c>
      <c r="K87" s="92">
        <v>0</v>
      </c>
      <c r="L87" s="92">
        <v>2.5265</v>
      </c>
      <c r="M87" s="93">
        <v>69.8</v>
      </c>
    </row>
    <row r="88" spans="1:13" s="86" customFormat="1" ht="18" customHeight="1" x14ac:dyDescent="0.2">
      <c r="A88" s="97"/>
      <c r="B88" s="87" t="s">
        <v>419</v>
      </c>
      <c r="C88" s="87"/>
      <c r="D88" s="87"/>
      <c r="E88" s="88" t="s">
        <v>420</v>
      </c>
      <c r="F88" s="88" t="s">
        <v>631</v>
      </c>
      <c r="G88" s="88" t="s">
        <v>532</v>
      </c>
      <c r="H88" s="92">
        <v>41.85</v>
      </c>
      <c r="I88" s="92">
        <v>0</v>
      </c>
      <c r="J88" s="92">
        <v>0</v>
      </c>
      <c r="K88" s="92">
        <v>0</v>
      </c>
      <c r="L88" s="92">
        <v>12.9735</v>
      </c>
      <c r="M88" s="93">
        <v>358.45</v>
      </c>
    </row>
    <row r="89" spans="1:13" s="86" customFormat="1" ht="18" customHeight="1" x14ac:dyDescent="0.2">
      <c r="A89" s="97"/>
      <c r="B89" s="87" t="s">
        <v>423</v>
      </c>
      <c r="C89" s="87"/>
      <c r="D89" s="87"/>
      <c r="E89" s="88" t="s">
        <v>458</v>
      </c>
      <c r="F89" s="88" t="s">
        <v>632</v>
      </c>
      <c r="G89" s="88" t="s">
        <v>532</v>
      </c>
      <c r="H89" s="92">
        <v>68.2</v>
      </c>
      <c r="I89" s="92">
        <v>70</v>
      </c>
      <c r="J89" s="92">
        <v>0</v>
      </c>
      <c r="K89" s="92">
        <v>0</v>
      </c>
      <c r="L89" s="92">
        <v>40.966200000000008</v>
      </c>
      <c r="M89" s="93">
        <v>1131.8599999999999</v>
      </c>
    </row>
    <row r="90" spans="1:13" s="86" customFormat="1" ht="18" customHeight="1" x14ac:dyDescent="0.2">
      <c r="A90" s="97"/>
      <c r="B90" s="87" t="s">
        <v>546</v>
      </c>
      <c r="C90" s="87"/>
      <c r="D90" s="87"/>
      <c r="E90" s="88" t="s">
        <v>547</v>
      </c>
      <c r="F90" s="88" t="s">
        <v>633</v>
      </c>
      <c r="G90" s="88" t="s">
        <v>532</v>
      </c>
      <c r="H90" s="92">
        <v>90</v>
      </c>
      <c r="I90" s="92">
        <v>50</v>
      </c>
      <c r="J90" s="92">
        <v>0</v>
      </c>
      <c r="K90" s="92">
        <v>0</v>
      </c>
      <c r="L90" s="92">
        <v>39.4</v>
      </c>
      <c r="M90" s="93">
        <v>1088.5899999999999</v>
      </c>
    </row>
    <row r="91" spans="1:13" s="86" customFormat="1" ht="18" customHeight="1" x14ac:dyDescent="0.2">
      <c r="A91" s="97"/>
      <c r="B91" s="87" t="s">
        <v>424</v>
      </c>
      <c r="C91" s="87"/>
      <c r="D91" s="87"/>
      <c r="E91" s="88" t="s">
        <v>548</v>
      </c>
      <c r="F91" s="88" t="s">
        <v>634</v>
      </c>
      <c r="G91" s="88" t="s">
        <v>532</v>
      </c>
      <c r="H91" s="92">
        <v>91.25</v>
      </c>
      <c r="I91" s="92">
        <v>38.5</v>
      </c>
      <c r="J91" s="92">
        <v>85.6</v>
      </c>
      <c r="K91" s="92">
        <v>0</v>
      </c>
      <c r="L91" s="92">
        <v>56.830500000000001</v>
      </c>
      <c r="M91" s="93">
        <v>1570.18</v>
      </c>
    </row>
    <row r="92" spans="1:13" s="86" customFormat="1" ht="18" customHeight="1" x14ac:dyDescent="0.2">
      <c r="A92" s="97"/>
      <c r="B92" s="87" t="s">
        <v>393</v>
      </c>
      <c r="C92" s="87"/>
      <c r="D92" s="87"/>
      <c r="E92" s="88" t="s">
        <v>183</v>
      </c>
      <c r="F92" s="88" t="s">
        <v>635</v>
      </c>
      <c r="G92" s="88" t="s">
        <v>532</v>
      </c>
      <c r="H92" s="92">
        <v>27.3</v>
      </c>
      <c r="I92" s="92">
        <v>50</v>
      </c>
      <c r="J92" s="92">
        <v>0</v>
      </c>
      <c r="K92" s="92">
        <v>0</v>
      </c>
      <c r="L92" s="92">
        <v>21.959300000000002</v>
      </c>
      <c r="M92" s="93">
        <v>606.72</v>
      </c>
    </row>
    <row r="93" spans="1:13" s="86" customFormat="1" ht="18" customHeight="1" x14ac:dyDescent="0.2">
      <c r="A93" s="97"/>
      <c r="B93" s="87" t="s">
        <v>378</v>
      </c>
      <c r="C93" s="87"/>
      <c r="D93" s="87"/>
      <c r="E93" s="88" t="s">
        <v>379</v>
      </c>
      <c r="F93" s="88" t="s">
        <v>636</v>
      </c>
      <c r="G93" s="88" t="s">
        <v>532</v>
      </c>
      <c r="H93" s="92">
        <v>24.4</v>
      </c>
      <c r="I93" s="92">
        <v>0</v>
      </c>
      <c r="J93" s="92">
        <v>0</v>
      </c>
      <c r="K93" s="92">
        <v>0</v>
      </c>
      <c r="L93" s="92">
        <v>7.5639999999999992</v>
      </c>
      <c r="M93" s="93">
        <v>208.99</v>
      </c>
    </row>
    <row r="94" spans="1:13" s="86" customFormat="1" ht="18" customHeight="1" x14ac:dyDescent="0.2">
      <c r="A94" s="97"/>
      <c r="B94" s="87" t="s">
        <v>1229</v>
      </c>
      <c r="C94" s="87"/>
      <c r="D94" s="87"/>
      <c r="E94" s="88" t="s">
        <v>1230</v>
      </c>
      <c r="F94" s="88" t="s">
        <v>636</v>
      </c>
      <c r="G94" s="88" t="s">
        <v>532</v>
      </c>
      <c r="H94" s="92">
        <v>23.75</v>
      </c>
      <c r="I94" s="92">
        <v>80</v>
      </c>
      <c r="J94" s="92">
        <v>0</v>
      </c>
      <c r="K94" s="92">
        <v>0</v>
      </c>
      <c r="L94" s="92">
        <v>25.762500000000003</v>
      </c>
      <c r="M94" s="93">
        <v>711.79</v>
      </c>
    </row>
    <row r="95" spans="1:13" s="86" customFormat="1" ht="18" customHeight="1" x14ac:dyDescent="0.2">
      <c r="A95" s="97"/>
      <c r="B95" s="87" t="s">
        <v>380</v>
      </c>
      <c r="C95" s="87"/>
      <c r="D95" s="87"/>
      <c r="E95" s="88" t="s">
        <v>381</v>
      </c>
      <c r="F95" s="88" t="s">
        <v>636</v>
      </c>
      <c r="G95" s="88" t="s">
        <v>532</v>
      </c>
      <c r="H95" s="92">
        <v>91.25</v>
      </c>
      <c r="I95" s="92">
        <v>100</v>
      </c>
      <c r="J95" s="92">
        <v>0</v>
      </c>
      <c r="K95" s="92">
        <v>0</v>
      </c>
      <c r="L95" s="92">
        <v>51.287500000000001</v>
      </c>
      <c r="M95" s="93">
        <v>1417.03</v>
      </c>
    </row>
    <row r="96" spans="1:13" s="86" customFormat="1" ht="18" customHeight="1" x14ac:dyDescent="0.2">
      <c r="A96" s="97"/>
      <c r="B96" s="87" t="s">
        <v>425</v>
      </c>
      <c r="C96" s="87"/>
      <c r="D96" s="87"/>
      <c r="E96" s="88" t="s">
        <v>426</v>
      </c>
      <c r="F96" s="88" t="s">
        <v>637</v>
      </c>
      <c r="G96" s="88" t="s">
        <v>532</v>
      </c>
      <c r="H96" s="92">
        <v>71.5</v>
      </c>
      <c r="I96" s="92">
        <v>28</v>
      </c>
      <c r="J96" s="92">
        <v>0</v>
      </c>
      <c r="K96" s="92">
        <v>0</v>
      </c>
      <c r="L96" s="92">
        <v>28.605</v>
      </c>
      <c r="M96" s="93">
        <v>790.33</v>
      </c>
    </row>
    <row r="97" spans="1:13" s="86" customFormat="1" ht="18" customHeight="1" x14ac:dyDescent="0.2">
      <c r="A97" s="97"/>
      <c r="B97" s="87" t="s">
        <v>429</v>
      </c>
      <c r="C97" s="87"/>
      <c r="D97" s="87"/>
      <c r="E97" s="88" t="s">
        <v>430</v>
      </c>
      <c r="F97" s="88" t="s">
        <v>638</v>
      </c>
      <c r="G97" s="88" t="s">
        <v>532</v>
      </c>
      <c r="H97" s="92">
        <v>83.75</v>
      </c>
      <c r="I97" s="92">
        <v>90</v>
      </c>
      <c r="J97" s="92">
        <v>0</v>
      </c>
      <c r="K97" s="92">
        <v>0</v>
      </c>
      <c r="L97" s="92">
        <v>51.328749999999999</v>
      </c>
      <c r="M97" s="93">
        <v>1418.17</v>
      </c>
    </row>
    <row r="98" spans="1:13" s="86" customFormat="1" ht="18" customHeight="1" x14ac:dyDescent="0.2">
      <c r="A98" s="97"/>
      <c r="B98" s="87" t="s">
        <v>373</v>
      </c>
      <c r="C98" s="87"/>
      <c r="D98" s="87"/>
      <c r="E98" s="88" t="s">
        <v>549</v>
      </c>
      <c r="F98" s="88" t="s">
        <v>639</v>
      </c>
      <c r="G98" s="88" t="s">
        <v>532</v>
      </c>
      <c r="H98" s="92">
        <v>58.35</v>
      </c>
      <c r="I98" s="92">
        <v>100</v>
      </c>
      <c r="J98" s="92">
        <v>0</v>
      </c>
      <c r="K98" s="92">
        <v>0</v>
      </c>
      <c r="L98" s="92">
        <v>45.19735</v>
      </c>
      <c r="M98" s="93">
        <v>1248.76</v>
      </c>
    </row>
    <row r="99" spans="1:13" s="86" customFormat="1" ht="18" customHeight="1" x14ac:dyDescent="0.2">
      <c r="A99" s="97"/>
      <c r="B99" s="87" t="s">
        <v>640</v>
      </c>
      <c r="C99" s="87"/>
      <c r="D99" s="87"/>
      <c r="E99" s="88" t="s">
        <v>641</v>
      </c>
      <c r="F99" s="88" t="s">
        <v>639</v>
      </c>
      <c r="G99" s="88" t="s">
        <v>532</v>
      </c>
      <c r="H99" s="92">
        <v>88.75</v>
      </c>
      <c r="I99" s="92">
        <v>75.5</v>
      </c>
      <c r="J99" s="92">
        <v>0</v>
      </c>
      <c r="K99" s="92">
        <v>0</v>
      </c>
      <c r="L99" s="92">
        <v>44.877499999999998</v>
      </c>
      <c r="M99" s="93">
        <v>1239.93</v>
      </c>
    </row>
    <row r="100" spans="1:13" s="86" customFormat="1" ht="18" customHeight="1" x14ac:dyDescent="0.2">
      <c r="A100" s="97"/>
      <c r="B100" s="87" t="s">
        <v>928</v>
      </c>
      <c r="C100" s="87"/>
      <c r="D100" s="87"/>
      <c r="E100" s="88" t="s">
        <v>929</v>
      </c>
      <c r="F100" s="88" t="s">
        <v>642</v>
      </c>
      <c r="G100" s="88" t="s">
        <v>532</v>
      </c>
      <c r="H100" s="92">
        <v>90</v>
      </c>
      <c r="I100" s="92">
        <v>100</v>
      </c>
      <c r="J100" s="92">
        <v>36.533333333333331</v>
      </c>
      <c r="K100" s="92">
        <v>0</v>
      </c>
      <c r="L100" s="92">
        <v>59.302666666666667</v>
      </c>
      <c r="M100" s="93">
        <v>1638.48</v>
      </c>
    </row>
    <row r="101" spans="1:13" s="86" customFormat="1" ht="18" customHeight="1" x14ac:dyDescent="0.2">
      <c r="A101" s="97"/>
      <c r="B101" s="87" t="s">
        <v>1035</v>
      </c>
      <c r="C101" s="87"/>
      <c r="D101" s="87"/>
      <c r="E101" s="88" t="s">
        <v>1065</v>
      </c>
      <c r="F101" s="88" t="s">
        <v>643</v>
      </c>
      <c r="G101" s="88" t="s">
        <v>532</v>
      </c>
      <c r="H101" s="92">
        <v>86.25</v>
      </c>
      <c r="I101" s="92">
        <v>50</v>
      </c>
      <c r="J101" s="92">
        <v>81.333333333333343</v>
      </c>
      <c r="K101" s="92">
        <v>0</v>
      </c>
      <c r="L101" s="92">
        <v>62.638583333333337</v>
      </c>
      <c r="M101" s="93">
        <v>1730.65</v>
      </c>
    </row>
    <row r="102" spans="1:13" s="86" customFormat="1" ht="18" customHeight="1" x14ac:dyDescent="0.2">
      <c r="A102" s="97"/>
      <c r="B102" s="87" t="s">
        <v>422</v>
      </c>
      <c r="C102" s="87"/>
      <c r="D102" s="87"/>
      <c r="E102" s="88" t="s">
        <v>498</v>
      </c>
      <c r="F102" s="88" t="s">
        <v>643</v>
      </c>
      <c r="G102" s="88" t="s">
        <v>532</v>
      </c>
      <c r="H102" s="92">
        <v>70</v>
      </c>
      <c r="I102" s="92">
        <v>60</v>
      </c>
      <c r="J102" s="92">
        <v>0</v>
      </c>
      <c r="K102" s="92">
        <v>0</v>
      </c>
      <c r="L102" s="92">
        <v>39.050000000000004</v>
      </c>
      <c r="M102" s="93">
        <v>1078.92</v>
      </c>
    </row>
    <row r="103" spans="1:13" s="86" customFormat="1" ht="18" customHeight="1" x14ac:dyDescent="0.2">
      <c r="A103" s="97"/>
      <c r="B103" s="87" t="s">
        <v>436</v>
      </c>
      <c r="C103" s="87"/>
      <c r="D103" s="87"/>
      <c r="E103" s="88" t="s">
        <v>437</v>
      </c>
      <c r="F103" s="88" t="s">
        <v>644</v>
      </c>
      <c r="G103" s="88" t="s">
        <v>532</v>
      </c>
      <c r="H103" s="92">
        <v>24.15</v>
      </c>
      <c r="I103" s="92">
        <v>80</v>
      </c>
      <c r="J103" s="92">
        <v>0</v>
      </c>
      <c r="K103" s="92">
        <v>0</v>
      </c>
      <c r="L103" s="92">
        <v>28.475150000000003</v>
      </c>
      <c r="M103" s="93">
        <v>786.74</v>
      </c>
    </row>
    <row r="104" spans="1:13" s="86" customFormat="1" ht="18" customHeight="1" x14ac:dyDescent="0.2">
      <c r="A104" s="97"/>
      <c r="B104" s="87" t="s">
        <v>438</v>
      </c>
      <c r="C104" s="87"/>
      <c r="D104" s="87"/>
      <c r="E104" s="88" t="s">
        <v>439</v>
      </c>
      <c r="F104" s="88" t="s">
        <v>644</v>
      </c>
      <c r="G104" s="88" t="s">
        <v>532</v>
      </c>
      <c r="H104" s="92">
        <v>0</v>
      </c>
      <c r="I104" s="92">
        <v>80</v>
      </c>
      <c r="J104" s="92">
        <v>0</v>
      </c>
      <c r="K104" s="92">
        <v>0</v>
      </c>
      <c r="L104" s="92">
        <v>20.240000000000006</v>
      </c>
      <c r="M104" s="93">
        <v>559.21</v>
      </c>
    </row>
    <row r="105" spans="1:13" s="86" customFormat="1" ht="18" customHeight="1" x14ac:dyDescent="0.2">
      <c r="A105" s="97"/>
      <c r="B105" s="87" t="s">
        <v>440</v>
      </c>
      <c r="C105" s="87"/>
      <c r="D105" s="87"/>
      <c r="E105" s="88" t="s">
        <v>441</v>
      </c>
      <c r="F105" s="88" t="s">
        <v>645</v>
      </c>
      <c r="G105" s="88" t="s">
        <v>532</v>
      </c>
      <c r="H105" s="92">
        <v>97.5</v>
      </c>
      <c r="I105" s="92">
        <v>0</v>
      </c>
      <c r="J105" s="92">
        <v>0</v>
      </c>
      <c r="K105" s="92">
        <v>0</v>
      </c>
      <c r="L105" s="92">
        <v>33.247500000000002</v>
      </c>
      <c r="M105" s="93">
        <v>918.6</v>
      </c>
    </row>
    <row r="106" spans="1:13" s="86" customFormat="1" ht="18" customHeight="1" x14ac:dyDescent="0.2">
      <c r="A106" s="97"/>
      <c r="B106" s="87" t="s">
        <v>799</v>
      </c>
      <c r="C106" s="87"/>
      <c r="D106" s="87"/>
      <c r="E106" s="88" t="s">
        <v>800</v>
      </c>
      <c r="F106" s="88" t="s">
        <v>645</v>
      </c>
      <c r="G106" s="88" t="s">
        <v>532</v>
      </c>
      <c r="H106" s="92">
        <v>82</v>
      </c>
      <c r="I106" s="92">
        <v>80</v>
      </c>
      <c r="J106" s="92">
        <v>0</v>
      </c>
      <c r="K106" s="92">
        <v>73</v>
      </c>
      <c r="L106" s="92">
        <v>66.671000000000006</v>
      </c>
      <c r="M106" s="93">
        <v>1842.06</v>
      </c>
    </row>
    <row r="107" spans="1:13" s="86" customFormat="1" ht="18" customHeight="1" x14ac:dyDescent="0.2">
      <c r="A107" s="97"/>
      <c r="B107" s="87" t="s">
        <v>446</v>
      </c>
      <c r="C107" s="87"/>
      <c r="D107" s="87"/>
      <c r="E107" s="88" t="s">
        <v>447</v>
      </c>
      <c r="F107" s="88" t="s">
        <v>646</v>
      </c>
      <c r="G107" s="88" t="s">
        <v>532</v>
      </c>
      <c r="H107" s="92">
        <v>80</v>
      </c>
      <c r="I107" s="92">
        <v>90</v>
      </c>
      <c r="J107" s="92">
        <v>0</v>
      </c>
      <c r="K107" s="92">
        <v>65</v>
      </c>
      <c r="L107" s="92">
        <v>66.495000000000005</v>
      </c>
      <c r="M107" s="93">
        <v>1837.2</v>
      </c>
    </row>
    <row r="108" spans="1:13" s="86" customFormat="1" ht="18" customHeight="1" x14ac:dyDescent="0.2">
      <c r="A108" s="97"/>
      <c r="B108" s="87" t="s">
        <v>1168</v>
      </c>
      <c r="C108" s="87"/>
      <c r="D108" s="87"/>
      <c r="E108" s="88" t="s">
        <v>1169</v>
      </c>
      <c r="F108" s="88" t="s">
        <v>646</v>
      </c>
      <c r="G108" s="88" t="s">
        <v>532</v>
      </c>
      <c r="H108" s="92">
        <v>38</v>
      </c>
      <c r="I108" s="92">
        <v>0</v>
      </c>
      <c r="J108" s="92">
        <v>0</v>
      </c>
      <c r="K108" s="92">
        <v>0</v>
      </c>
      <c r="L108" s="92">
        <v>11.78</v>
      </c>
      <c r="M108" s="93">
        <v>325.47000000000003</v>
      </c>
    </row>
    <row r="109" spans="1:13" s="86" customFormat="1" ht="18" customHeight="1" x14ac:dyDescent="0.2">
      <c r="A109" s="97"/>
      <c r="B109" s="87" t="s">
        <v>367</v>
      </c>
      <c r="C109" s="87"/>
      <c r="D109" s="87"/>
      <c r="E109" s="88" t="s">
        <v>368</v>
      </c>
      <c r="F109" s="88" t="s">
        <v>647</v>
      </c>
      <c r="G109" s="88" t="s">
        <v>532</v>
      </c>
      <c r="H109" s="92">
        <v>80</v>
      </c>
      <c r="I109" s="92">
        <v>100</v>
      </c>
      <c r="J109" s="92">
        <v>0</v>
      </c>
      <c r="K109" s="92">
        <v>0</v>
      </c>
      <c r="L109" s="92">
        <v>52.58</v>
      </c>
      <c r="M109" s="93">
        <v>1452.74</v>
      </c>
    </row>
    <row r="110" spans="1:13" s="86" customFormat="1" ht="18" customHeight="1" x14ac:dyDescent="0.2">
      <c r="A110" s="97"/>
      <c r="B110" s="87" t="s">
        <v>648</v>
      </c>
      <c r="C110" s="87"/>
      <c r="D110" s="87"/>
      <c r="E110" s="88" t="s">
        <v>649</v>
      </c>
      <c r="F110" s="88" t="s">
        <v>650</v>
      </c>
      <c r="G110" s="88" t="s">
        <v>532</v>
      </c>
      <c r="H110" s="92">
        <v>97.5</v>
      </c>
      <c r="I110" s="92">
        <v>90</v>
      </c>
      <c r="J110" s="92">
        <v>0</v>
      </c>
      <c r="K110" s="92">
        <v>0</v>
      </c>
      <c r="L110" s="92">
        <v>56.017499999999998</v>
      </c>
      <c r="M110" s="93">
        <v>1547.71</v>
      </c>
    </row>
    <row r="111" spans="1:13" s="86" customFormat="1" ht="18" customHeight="1" x14ac:dyDescent="0.2">
      <c r="A111" s="97"/>
      <c r="B111" s="87" t="s">
        <v>389</v>
      </c>
      <c r="C111" s="87"/>
      <c r="D111" s="87"/>
      <c r="E111" s="88" t="s">
        <v>390</v>
      </c>
      <c r="F111" s="88" t="s">
        <v>620</v>
      </c>
      <c r="G111" s="88" t="s">
        <v>532</v>
      </c>
      <c r="H111" s="92">
        <v>78.75</v>
      </c>
      <c r="I111" s="92">
        <v>80</v>
      </c>
      <c r="J111" s="92">
        <v>0</v>
      </c>
      <c r="K111" s="92">
        <v>0</v>
      </c>
      <c r="L111" s="92">
        <v>42.8125</v>
      </c>
      <c r="M111" s="93">
        <v>1182.8699999999999</v>
      </c>
    </row>
    <row r="112" spans="1:13" s="86" customFormat="1" ht="18" customHeight="1" x14ac:dyDescent="0.2">
      <c r="A112" s="97"/>
      <c r="B112" s="87" t="s">
        <v>400</v>
      </c>
      <c r="C112" s="87"/>
      <c r="D112" s="87"/>
      <c r="E112" s="88" t="s">
        <v>401</v>
      </c>
      <c r="F112" s="88" t="s">
        <v>651</v>
      </c>
      <c r="G112" s="88" t="s">
        <v>532</v>
      </c>
      <c r="H112" s="92">
        <v>55</v>
      </c>
      <c r="I112" s="92">
        <v>0</v>
      </c>
      <c r="J112" s="92">
        <v>0</v>
      </c>
      <c r="K112" s="92">
        <v>0</v>
      </c>
      <c r="L112" s="92">
        <v>17.05</v>
      </c>
      <c r="M112" s="93">
        <v>471.08</v>
      </c>
    </row>
    <row r="113" spans="1:13" s="86" customFormat="1" ht="18" customHeight="1" x14ac:dyDescent="0.2">
      <c r="A113" s="97"/>
      <c r="B113" s="87" t="s">
        <v>410</v>
      </c>
      <c r="C113" s="87"/>
      <c r="D113" s="87"/>
      <c r="E113" s="88" t="s">
        <v>411</v>
      </c>
      <c r="F113" s="88" t="s">
        <v>627</v>
      </c>
      <c r="G113" s="88" t="s">
        <v>532</v>
      </c>
      <c r="H113" s="92">
        <v>71</v>
      </c>
      <c r="I113" s="92">
        <v>60</v>
      </c>
      <c r="J113" s="92">
        <v>100</v>
      </c>
      <c r="K113" s="92">
        <v>0</v>
      </c>
      <c r="L113" s="92">
        <v>64.691000000000003</v>
      </c>
      <c r="M113" s="93">
        <v>1787.35</v>
      </c>
    </row>
    <row r="114" spans="1:13" s="86" customFormat="1" ht="18" customHeight="1" x14ac:dyDescent="0.2">
      <c r="A114" s="97"/>
      <c r="B114" s="87" t="s">
        <v>801</v>
      </c>
      <c r="C114" s="87"/>
      <c r="D114" s="87"/>
      <c r="E114" s="88" t="s">
        <v>802</v>
      </c>
      <c r="F114" s="88" t="s">
        <v>858</v>
      </c>
      <c r="G114" s="88" t="s">
        <v>532</v>
      </c>
      <c r="H114" s="92">
        <v>83.75</v>
      </c>
      <c r="I114" s="92">
        <v>100</v>
      </c>
      <c r="J114" s="92">
        <v>0</v>
      </c>
      <c r="K114" s="92">
        <v>0</v>
      </c>
      <c r="L114" s="92">
        <v>53.858750000000001</v>
      </c>
      <c r="M114" s="93">
        <v>1488.07</v>
      </c>
    </row>
    <row r="115" spans="1:13" s="86" customFormat="1" ht="18" customHeight="1" x14ac:dyDescent="0.2">
      <c r="A115" s="97"/>
      <c r="B115" s="87" t="s">
        <v>375</v>
      </c>
      <c r="C115" s="87"/>
      <c r="D115" s="87"/>
      <c r="E115" s="88" t="s">
        <v>376</v>
      </c>
      <c r="F115" s="88" t="s">
        <v>636</v>
      </c>
      <c r="G115" s="88" t="s">
        <v>532</v>
      </c>
      <c r="H115" s="92">
        <v>70.75</v>
      </c>
      <c r="I115" s="92">
        <v>0</v>
      </c>
      <c r="J115" s="92">
        <v>0</v>
      </c>
      <c r="K115" s="92">
        <v>0</v>
      </c>
      <c r="L115" s="92">
        <v>21.932500000000001</v>
      </c>
      <c r="M115" s="93">
        <v>605.98</v>
      </c>
    </row>
    <row r="116" spans="1:13" s="86" customFormat="1" ht="18" customHeight="1" x14ac:dyDescent="0.2">
      <c r="A116" s="97"/>
      <c r="B116" s="87" t="s">
        <v>1231</v>
      </c>
      <c r="C116" s="87"/>
      <c r="D116" s="87"/>
      <c r="E116" s="88" t="s">
        <v>1232</v>
      </c>
      <c r="F116" s="88" t="s">
        <v>636</v>
      </c>
      <c r="G116" s="88" t="s">
        <v>532</v>
      </c>
      <c r="H116" s="92">
        <v>44.05</v>
      </c>
      <c r="I116" s="92">
        <v>44.3</v>
      </c>
      <c r="J116" s="92">
        <v>0</v>
      </c>
      <c r="K116" s="92">
        <v>0</v>
      </c>
      <c r="L116" s="92">
        <v>23.844499999999996</v>
      </c>
      <c r="M116" s="93">
        <v>658.8</v>
      </c>
    </row>
    <row r="117" spans="1:13" s="86" customFormat="1" ht="18" customHeight="1" x14ac:dyDescent="0.2">
      <c r="A117" s="97"/>
      <c r="B117" s="87" t="s">
        <v>377</v>
      </c>
      <c r="C117" s="87"/>
      <c r="D117" s="87"/>
      <c r="E117" s="88" t="s">
        <v>550</v>
      </c>
      <c r="F117" s="88" t="s">
        <v>636</v>
      </c>
      <c r="G117" s="88" t="s">
        <v>532</v>
      </c>
      <c r="H117" s="92">
        <v>90</v>
      </c>
      <c r="I117" s="92">
        <v>90</v>
      </c>
      <c r="J117" s="92">
        <v>0</v>
      </c>
      <c r="K117" s="92">
        <v>0</v>
      </c>
      <c r="L117" s="92">
        <v>48.599999999999994</v>
      </c>
      <c r="M117" s="93">
        <v>1342.77</v>
      </c>
    </row>
    <row r="118" spans="1:13" s="86" customFormat="1" ht="18" customHeight="1" x14ac:dyDescent="0.2">
      <c r="A118" s="97"/>
      <c r="B118" s="87" t="s">
        <v>1170</v>
      </c>
      <c r="C118" s="87"/>
      <c r="D118" s="87"/>
      <c r="E118" s="88" t="s">
        <v>1171</v>
      </c>
      <c r="F118" s="88" t="s">
        <v>636</v>
      </c>
      <c r="G118" s="88" t="s">
        <v>532</v>
      </c>
      <c r="H118" s="92">
        <v>83.75</v>
      </c>
      <c r="I118" s="92">
        <v>60</v>
      </c>
      <c r="J118" s="92">
        <v>0</v>
      </c>
      <c r="K118" s="92">
        <v>0</v>
      </c>
      <c r="L118" s="92">
        <v>39.762500000000003</v>
      </c>
      <c r="M118" s="93">
        <v>1098.5999999999999</v>
      </c>
    </row>
    <row r="119" spans="1:13" s="86" customFormat="1" ht="18" customHeight="1" x14ac:dyDescent="0.2">
      <c r="A119" s="97"/>
      <c r="B119" s="87" t="s">
        <v>803</v>
      </c>
      <c r="C119" s="87"/>
      <c r="D119" s="87"/>
      <c r="E119" s="88" t="s">
        <v>804</v>
      </c>
      <c r="F119" s="88" t="s">
        <v>859</v>
      </c>
      <c r="G119" s="88" t="s">
        <v>532</v>
      </c>
      <c r="H119" s="92">
        <v>70.75</v>
      </c>
      <c r="I119" s="92">
        <v>50</v>
      </c>
      <c r="J119" s="92">
        <v>0</v>
      </c>
      <c r="K119" s="92">
        <v>0</v>
      </c>
      <c r="L119" s="92">
        <v>33.432500000000005</v>
      </c>
      <c r="M119" s="93">
        <v>923.71</v>
      </c>
    </row>
    <row r="120" spans="1:13" s="86" customFormat="1" ht="18" customHeight="1" x14ac:dyDescent="0.2">
      <c r="A120" s="97"/>
      <c r="B120" s="87" t="s">
        <v>1233</v>
      </c>
      <c r="C120" s="87"/>
      <c r="D120" s="87"/>
      <c r="E120" s="88" t="s">
        <v>1234</v>
      </c>
      <c r="F120" s="88" t="s">
        <v>651</v>
      </c>
      <c r="G120" s="88" t="s">
        <v>532</v>
      </c>
      <c r="H120" s="92">
        <v>76.25</v>
      </c>
      <c r="I120" s="92">
        <v>60</v>
      </c>
      <c r="J120" s="92">
        <v>0</v>
      </c>
      <c r="K120" s="92">
        <v>0</v>
      </c>
      <c r="L120" s="92">
        <v>37.4375</v>
      </c>
      <c r="M120" s="93">
        <v>1034.3599999999999</v>
      </c>
    </row>
    <row r="121" spans="1:13" s="86" customFormat="1" ht="18" customHeight="1" x14ac:dyDescent="0.2">
      <c r="A121" s="97"/>
      <c r="B121" s="87" t="s">
        <v>398</v>
      </c>
      <c r="C121" s="87"/>
      <c r="D121" s="87"/>
      <c r="E121" s="88" t="s">
        <v>399</v>
      </c>
      <c r="F121" s="88" t="s">
        <v>651</v>
      </c>
      <c r="G121" s="88" t="s">
        <v>532</v>
      </c>
      <c r="H121" s="92">
        <v>55.75</v>
      </c>
      <c r="I121" s="92">
        <v>33.1</v>
      </c>
      <c r="J121" s="92">
        <v>0</v>
      </c>
      <c r="K121" s="92">
        <v>0</v>
      </c>
      <c r="L121" s="92">
        <v>24.895499999999998</v>
      </c>
      <c r="M121" s="93">
        <v>687.84</v>
      </c>
    </row>
    <row r="122" spans="1:13" s="86" customFormat="1" ht="18" customHeight="1" x14ac:dyDescent="0.2">
      <c r="A122" s="97"/>
      <c r="B122" s="87" t="s">
        <v>1235</v>
      </c>
      <c r="C122" s="87"/>
      <c r="D122" s="87"/>
      <c r="E122" s="88" t="s">
        <v>1236</v>
      </c>
      <c r="F122" s="88" t="s">
        <v>655</v>
      </c>
      <c r="G122" s="88" t="s">
        <v>532</v>
      </c>
      <c r="H122" s="92">
        <v>34.200000000000003</v>
      </c>
      <c r="I122" s="92">
        <v>70</v>
      </c>
      <c r="J122" s="92">
        <v>35.466666666666669</v>
      </c>
      <c r="K122" s="92">
        <v>0</v>
      </c>
      <c r="L122" s="92">
        <v>38.345266666666674</v>
      </c>
      <c r="M122" s="93">
        <v>1059.45</v>
      </c>
    </row>
    <row r="123" spans="1:13" s="86" customFormat="1" ht="18" customHeight="1" x14ac:dyDescent="0.2">
      <c r="A123" s="97"/>
      <c r="B123" s="87" t="s">
        <v>652</v>
      </c>
      <c r="C123" s="87"/>
      <c r="D123" s="87"/>
      <c r="E123" s="88" t="s">
        <v>653</v>
      </c>
      <c r="F123" s="88" t="s">
        <v>654</v>
      </c>
      <c r="G123" s="88" t="s">
        <v>532</v>
      </c>
      <c r="H123" s="92">
        <v>39.4</v>
      </c>
      <c r="I123" s="92">
        <v>60</v>
      </c>
      <c r="J123" s="92">
        <v>0</v>
      </c>
      <c r="K123" s="92">
        <v>0</v>
      </c>
      <c r="L123" s="92">
        <v>26.013999999999999</v>
      </c>
      <c r="M123" s="93">
        <v>718.74</v>
      </c>
    </row>
    <row r="124" spans="1:13" s="86" customFormat="1" ht="18" customHeight="1" x14ac:dyDescent="0.2">
      <c r="A124" s="97"/>
      <c r="B124" s="87" t="s">
        <v>358</v>
      </c>
      <c r="C124" s="87"/>
      <c r="D124" s="87"/>
      <c r="E124" s="88" t="s">
        <v>1237</v>
      </c>
      <c r="F124" s="88" t="s">
        <v>655</v>
      </c>
      <c r="G124" s="88" t="s">
        <v>532</v>
      </c>
      <c r="H124" s="92">
        <v>83.5</v>
      </c>
      <c r="I124" s="92">
        <v>12</v>
      </c>
      <c r="J124" s="92">
        <v>0</v>
      </c>
      <c r="K124" s="92">
        <v>0</v>
      </c>
      <c r="L124" s="92">
        <v>28.645000000000003</v>
      </c>
      <c r="M124" s="93">
        <v>791.44</v>
      </c>
    </row>
    <row r="125" spans="1:13" s="86" customFormat="1" ht="18" customHeight="1" x14ac:dyDescent="0.2">
      <c r="A125" s="97"/>
      <c r="B125" s="87" t="s">
        <v>930</v>
      </c>
      <c r="C125" s="87"/>
      <c r="D125" s="87"/>
      <c r="E125" s="88" t="s">
        <v>931</v>
      </c>
      <c r="F125" s="88" t="s">
        <v>635</v>
      </c>
      <c r="G125" s="88" t="s">
        <v>532</v>
      </c>
      <c r="H125" s="92">
        <v>80</v>
      </c>
      <c r="I125" s="92">
        <v>0</v>
      </c>
      <c r="J125" s="92">
        <v>0</v>
      </c>
      <c r="K125" s="92">
        <v>0</v>
      </c>
      <c r="L125" s="92">
        <v>27.280000000000005</v>
      </c>
      <c r="M125" s="93">
        <v>753.72</v>
      </c>
    </row>
    <row r="126" spans="1:13" s="86" customFormat="1" ht="18" customHeight="1" x14ac:dyDescent="0.2">
      <c r="A126" s="97"/>
      <c r="B126" s="87" t="s">
        <v>359</v>
      </c>
      <c r="C126" s="87"/>
      <c r="D126" s="87"/>
      <c r="E126" s="88" t="s">
        <v>360</v>
      </c>
      <c r="F126" s="88" t="s">
        <v>613</v>
      </c>
      <c r="G126" s="88" t="s">
        <v>532</v>
      </c>
      <c r="H126" s="92">
        <v>0</v>
      </c>
      <c r="I126" s="92">
        <v>38.299999999999997</v>
      </c>
      <c r="J126" s="92">
        <v>0</v>
      </c>
      <c r="K126" s="92">
        <v>0</v>
      </c>
      <c r="L126" s="92">
        <v>9.6898999999999997</v>
      </c>
      <c r="M126" s="93">
        <v>267.72000000000003</v>
      </c>
    </row>
    <row r="127" spans="1:13" s="86" customFormat="1" ht="18" customHeight="1" x14ac:dyDescent="0.2">
      <c r="A127" s="97"/>
      <c r="B127" s="87" t="s">
        <v>427</v>
      </c>
      <c r="C127" s="87"/>
      <c r="D127" s="87"/>
      <c r="E127" s="88" t="s">
        <v>428</v>
      </c>
      <c r="F127" s="88" t="s">
        <v>994</v>
      </c>
      <c r="G127" s="88" t="s">
        <v>532</v>
      </c>
      <c r="H127" s="92">
        <v>43</v>
      </c>
      <c r="I127" s="92">
        <v>70</v>
      </c>
      <c r="J127" s="92">
        <v>0</v>
      </c>
      <c r="K127" s="92">
        <v>0</v>
      </c>
      <c r="L127" s="92">
        <v>32.373000000000005</v>
      </c>
      <c r="M127" s="93">
        <v>894.44</v>
      </c>
    </row>
    <row r="128" spans="1:13" s="86" customFormat="1" ht="18" customHeight="1" x14ac:dyDescent="0.2">
      <c r="A128" s="97"/>
      <c r="B128" s="87" t="s">
        <v>805</v>
      </c>
      <c r="C128" s="87"/>
      <c r="D128" s="87"/>
      <c r="E128" s="88" t="s">
        <v>806</v>
      </c>
      <c r="F128" s="88" t="s">
        <v>860</v>
      </c>
      <c r="G128" s="88" t="s">
        <v>532</v>
      </c>
      <c r="H128" s="92">
        <v>60.25</v>
      </c>
      <c r="I128" s="92">
        <v>80</v>
      </c>
      <c r="J128" s="92">
        <v>0</v>
      </c>
      <c r="K128" s="92">
        <v>0</v>
      </c>
      <c r="L128" s="92">
        <v>40.785250000000005</v>
      </c>
      <c r="M128" s="93">
        <v>1126.8599999999999</v>
      </c>
    </row>
    <row r="129" spans="1:13" s="86" customFormat="1" ht="18" customHeight="1" x14ac:dyDescent="0.2">
      <c r="A129" s="97"/>
      <c r="B129" s="87" t="s">
        <v>807</v>
      </c>
      <c r="C129" s="87"/>
      <c r="D129" s="87"/>
      <c r="E129" s="88" t="s">
        <v>808</v>
      </c>
      <c r="F129" s="88" t="s">
        <v>642</v>
      </c>
      <c r="G129" s="88" t="s">
        <v>532</v>
      </c>
      <c r="H129" s="92">
        <v>0</v>
      </c>
      <c r="I129" s="92">
        <v>50</v>
      </c>
      <c r="J129" s="92">
        <v>0</v>
      </c>
      <c r="K129" s="92">
        <v>0</v>
      </c>
      <c r="L129" s="92">
        <v>12.65</v>
      </c>
      <c r="M129" s="93">
        <v>349.51</v>
      </c>
    </row>
    <row r="130" spans="1:13" s="86" customFormat="1" ht="18" customHeight="1" x14ac:dyDescent="0.2">
      <c r="A130" s="97"/>
      <c r="B130" s="87" t="s">
        <v>435</v>
      </c>
      <c r="C130" s="87"/>
      <c r="D130" s="87"/>
      <c r="E130" s="88" t="s">
        <v>551</v>
      </c>
      <c r="F130" s="88" t="s">
        <v>656</v>
      </c>
      <c r="G130" s="88" t="s">
        <v>532</v>
      </c>
      <c r="H130" s="92">
        <v>45.95</v>
      </c>
      <c r="I130" s="92">
        <v>58.2</v>
      </c>
      <c r="J130" s="92">
        <v>0</v>
      </c>
      <c r="K130" s="92">
        <v>0</v>
      </c>
      <c r="L130" s="92">
        <v>30.393550000000005</v>
      </c>
      <c r="M130" s="93">
        <v>839.75</v>
      </c>
    </row>
    <row r="131" spans="1:13" s="86" customFormat="1" ht="18" customHeight="1" x14ac:dyDescent="0.2">
      <c r="A131" s="97"/>
      <c r="B131" s="87" t="s">
        <v>386</v>
      </c>
      <c r="C131" s="87"/>
      <c r="D131" s="87"/>
      <c r="E131" s="88" t="s">
        <v>499</v>
      </c>
      <c r="F131" s="88" t="s">
        <v>636</v>
      </c>
      <c r="G131" s="88" t="s">
        <v>532</v>
      </c>
      <c r="H131" s="92">
        <v>97.5</v>
      </c>
      <c r="I131" s="92">
        <v>80</v>
      </c>
      <c r="J131" s="92">
        <v>0</v>
      </c>
      <c r="K131" s="92">
        <v>0</v>
      </c>
      <c r="L131" s="92">
        <v>53.487500000000004</v>
      </c>
      <c r="M131" s="93">
        <v>1477.81</v>
      </c>
    </row>
    <row r="132" spans="1:13" s="86" customFormat="1" ht="18" customHeight="1" x14ac:dyDescent="0.2">
      <c r="A132" s="97"/>
      <c r="B132" s="87" t="s">
        <v>384</v>
      </c>
      <c r="C132" s="87"/>
      <c r="D132" s="87"/>
      <c r="E132" s="88" t="s">
        <v>385</v>
      </c>
      <c r="F132" s="88" t="s">
        <v>636</v>
      </c>
      <c r="G132" s="88" t="s">
        <v>532</v>
      </c>
      <c r="H132" s="92">
        <v>93.75</v>
      </c>
      <c r="I132" s="92">
        <v>90</v>
      </c>
      <c r="J132" s="92">
        <v>0</v>
      </c>
      <c r="K132" s="92">
        <v>0</v>
      </c>
      <c r="L132" s="92">
        <v>54.73875000000001</v>
      </c>
      <c r="M132" s="93">
        <v>1512.38</v>
      </c>
    </row>
    <row r="133" spans="1:13" s="86" customFormat="1" ht="18" customHeight="1" x14ac:dyDescent="0.2">
      <c r="A133" s="97"/>
      <c r="B133" s="87" t="s">
        <v>416</v>
      </c>
      <c r="C133" s="87"/>
      <c r="D133" s="87"/>
      <c r="E133" s="88" t="s">
        <v>417</v>
      </c>
      <c r="F133" s="88" t="s">
        <v>657</v>
      </c>
      <c r="G133" s="88" t="s">
        <v>532</v>
      </c>
      <c r="H133" s="92">
        <v>85</v>
      </c>
      <c r="I133" s="92">
        <v>46.2</v>
      </c>
      <c r="J133" s="92">
        <v>0</v>
      </c>
      <c r="K133" s="92">
        <v>0</v>
      </c>
      <c r="L133" s="92">
        <v>40.6736</v>
      </c>
      <c r="M133" s="93">
        <v>1123.78</v>
      </c>
    </row>
    <row r="134" spans="1:13" s="86" customFormat="1" ht="18" customHeight="1" x14ac:dyDescent="0.2">
      <c r="A134" s="97"/>
      <c r="B134" s="87" t="s">
        <v>1238</v>
      </c>
      <c r="C134" s="87"/>
      <c r="D134" s="87"/>
      <c r="E134" s="88" t="s">
        <v>1239</v>
      </c>
      <c r="F134" s="88" t="s">
        <v>633</v>
      </c>
      <c r="G134" s="88" t="s">
        <v>532</v>
      </c>
      <c r="H134" s="92">
        <v>38.75</v>
      </c>
      <c r="I134" s="92">
        <v>27.7</v>
      </c>
      <c r="J134" s="92">
        <v>0</v>
      </c>
      <c r="K134" s="92">
        <v>0</v>
      </c>
      <c r="L134" s="92">
        <v>20.22185</v>
      </c>
      <c r="M134" s="93">
        <v>558.71</v>
      </c>
    </row>
    <row r="135" spans="1:13" s="86" customFormat="1" ht="18" customHeight="1" x14ac:dyDescent="0.2">
      <c r="A135" s="97"/>
      <c r="B135" s="87" t="s">
        <v>394</v>
      </c>
      <c r="C135" s="87"/>
      <c r="D135" s="87"/>
      <c r="E135" s="88" t="s">
        <v>552</v>
      </c>
      <c r="F135" s="88" t="s">
        <v>635</v>
      </c>
      <c r="G135" s="88" t="s">
        <v>532</v>
      </c>
      <c r="H135" s="92">
        <v>100</v>
      </c>
      <c r="I135" s="92">
        <v>90</v>
      </c>
      <c r="J135" s="92">
        <v>92.533333333333331</v>
      </c>
      <c r="K135" s="92">
        <v>0</v>
      </c>
      <c r="L135" s="92">
        <v>80.280933333333351</v>
      </c>
      <c r="M135" s="93">
        <v>2218.09</v>
      </c>
    </row>
    <row r="136" spans="1:13" s="86" customFormat="1" ht="18" customHeight="1" x14ac:dyDescent="0.2">
      <c r="A136" s="97"/>
      <c r="B136" s="87" t="s">
        <v>459</v>
      </c>
      <c r="C136" s="87"/>
      <c r="D136" s="87"/>
      <c r="E136" s="88" t="s">
        <v>460</v>
      </c>
      <c r="F136" s="88" t="s">
        <v>635</v>
      </c>
      <c r="G136" s="88" t="s">
        <v>532</v>
      </c>
      <c r="H136" s="92">
        <v>62.75</v>
      </c>
      <c r="I136" s="92">
        <v>50</v>
      </c>
      <c r="J136" s="92">
        <v>0</v>
      </c>
      <c r="K136" s="92">
        <v>0</v>
      </c>
      <c r="L136" s="92">
        <v>34.047750000000001</v>
      </c>
      <c r="M136" s="93">
        <v>940.71</v>
      </c>
    </row>
    <row r="137" spans="1:13" s="86" customFormat="1" ht="18" customHeight="1" x14ac:dyDescent="0.2">
      <c r="A137" s="97"/>
      <c r="B137" s="87" t="s">
        <v>658</v>
      </c>
      <c r="C137" s="87"/>
      <c r="D137" s="87"/>
      <c r="E137" s="88" t="s">
        <v>659</v>
      </c>
      <c r="F137" s="88" t="s">
        <v>627</v>
      </c>
      <c r="G137" s="88" t="s">
        <v>532</v>
      </c>
      <c r="H137" s="92">
        <v>64.5</v>
      </c>
      <c r="I137" s="92">
        <v>70</v>
      </c>
      <c r="J137" s="92">
        <v>0</v>
      </c>
      <c r="K137" s="92">
        <v>65</v>
      </c>
      <c r="L137" s="92">
        <v>56.149500000000003</v>
      </c>
      <c r="M137" s="93">
        <v>1551.36</v>
      </c>
    </row>
    <row r="138" spans="1:13" s="86" customFormat="1" ht="18" customHeight="1" x14ac:dyDescent="0.2">
      <c r="A138" s="97"/>
      <c r="B138" s="87" t="s">
        <v>461</v>
      </c>
      <c r="C138" s="87"/>
      <c r="D138" s="87"/>
      <c r="E138" s="88" t="s">
        <v>462</v>
      </c>
      <c r="F138" s="88" t="s">
        <v>627</v>
      </c>
      <c r="G138" s="88" t="s">
        <v>532</v>
      </c>
      <c r="H138" s="92">
        <v>95</v>
      </c>
      <c r="I138" s="92">
        <v>100</v>
      </c>
      <c r="J138" s="92">
        <v>47.2</v>
      </c>
      <c r="K138" s="92">
        <v>0</v>
      </c>
      <c r="L138" s="92">
        <v>69.636600000000016</v>
      </c>
      <c r="M138" s="93">
        <v>1924</v>
      </c>
    </row>
    <row r="139" spans="1:13" s="86" customFormat="1" ht="18" customHeight="1" x14ac:dyDescent="0.2">
      <c r="A139" s="97"/>
      <c r="B139" s="87" t="s">
        <v>412</v>
      </c>
      <c r="C139" s="87"/>
      <c r="D139" s="87"/>
      <c r="E139" s="88" t="s">
        <v>413</v>
      </c>
      <c r="F139" s="88" t="s">
        <v>627</v>
      </c>
      <c r="G139" s="88" t="s">
        <v>532</v>
      </c>
      <c r="H139" s="92">
        <v>90</v>
      </c>
      <c r="I139" s="92">
        <v>60</v>
      </c>
      <c r="J139" s="92">
        <v>36</v>
      </c>
      <c r="K139" s="92">
        <v>0</v>
      </c>
      <c r="L139" s="92">
        <v>54.978000000000009</v>
      </c>
      <c r="M139" s="93">
        <v>1518.99</v>
      </c>
    </row>
    <row r="140" spans="1:13" s="86" customFormat="1" ht="18" customHeight="1" x14ac:dyDescent="0.2">
      <c r="A140" s="97"/>
      <c r="B140" s="87" t="s">
        <v>660</v>
      </c>
      <c r="C140" s="87"/>
      <c r="D140" s="87"/>
      <c r="E140" s="88" t="s">
        <v>661</v>
      </c>
      <c r="F140" s="88" t="s">
        <v>627</v>
      </c>
      <c r="G140" s="88" t="s">
        <v>532</v>
      </c>
      <c r="H140" s="92">
        <v>96.25</v>
      </c>
      <c r="I140" s="92">
        <v>90</v>
      </c>
      <c r="J140" s="92">
        <v>0</v>
      </c>
      <c r="K140" s="92">
        <v>70</v>
      </c>
      <c r="L140" s="92">
        <v>73.301249999999996</v>
      </c>
      <c r="M140" s="93">
        <v>2025.25</v>
      </c>
    </row>
    <row r="141" spans="1:13" s="86" customFormat="1" ht="18" customHeight="1" x14ac:dyDescent="0.2">
      <c r="A141" s="97"/>
      <c r="B141" s="87" t="s">
        <v>1172</v>
      </c>
      <c r="C141" s="87"/>
      <c r="D141" s="87"/>
      <c r="E141" s="88" t="s">
        <v>1173</v>
      </c>
      <c r="F141" s="88" t="s">
        <v>860</v>
      </c>
      <c r="G141" s="88" t="s">
        <v>532</v>
      </c>
      <c r="H141" s="92">
        <v>78.25</v>
      </c>
      <c r="I141" s="92">
        <v>37.1</v>
      </c>
      <c r="J141" s="92">
        <v>0</v>
      </c>
      <c r="K141" s="92">
        <v>0</v>
      </c>
      <c r="L141" s="92">
        <v>32.790500000000002</v>
      </c>
      <c r="M141" s="93">
        <v>905.97</v>
      </c>
    </row>
    <row r="142" spans="1:13" s="86" customFormat="1" ht="18" customHeight="1" x14ac:dyDescent="0.2">
      <c r="A142" s="97"/>
      <c r="B142" s="87" t="s">
        <v>444</v>
      </c>
      <c r="C142" s="87"/>
      <c r="D142" s="87"/>
      <c r="E142" s="88" t="s">
        <v>445</v>
      </c>
      <c r="F142" s="88" t="s">
        <v>646</v>
      </c>
      <c r="G142" s="88" t="s">
        <v>532</v>
      </c>
      <c r="H142" s="92">
        <v>62</v>
      </c>
      <c r="I142" s="92">
        <v>39.9</v>
      </c>
      <c r="J142" s="92">
        <v>0</v>
      </c>
      <c r="K142" s="92">
        <v>0</v>
      </c>
      <c r="L142" s="92">
        <v>28.396999999999998</v>
      </c>
      <c r="M142" s="93">
        <v>784.58</v>
      </c>
    </row>
    <row r="143" spans="1:13" s="86" customFormat="1" ht="18" customHeight="1" x14ac:dyDescent="0.2">
      <c r="A143" s="97"/>
      <c r="B143" s="87" t="s">
        <v>553</v>
      </c>
      <c r="C143" s="87"/>
      <c r="D143" s="87"/>
      <c r="E143" s="88" t="s">
        <v>554</v>
      </c>
      <c r="F143" s="88" t="s">
        <v>662</v>
      </c>
      <c r="G143" s="88" t="s">
        <v>532</v>
      </c>
      <c r="H143" s="92">
        <v>33.25</v>
      </c>
      <c r="I143" s="92">
        <v>90</v>
      </c>
      <c r="J143" s="92">
        <v>70.666666666666657</v>
      </c>
      <c r="K143" s="92">
        <v>0</v>
      </c>
      <c r="L143" s="92">
        <v>51.986916666666666</v>
      </c>
      <c r="M143" s="93">
        <v>1436.35</v>
      </c>
    </row>
    <row r="144" spans="1:13" s="86" customFormat="1" ht="18" customHeight="1" x14ac:dyDescent="0.2">
      <c r="A144" s="97"/>
      <c r="B144" s="87" t="s">
        <v>500</v>
      </c>
      <c r="C144" s="87"/>
      <c r="D144" s="87"/>
      <c r="E144" s="88" t="s">
        <v>555</v>
      </c>
      <c r="F144" s="88" t="s">
        <v>662</v>
      </c>
      <c r="G144" s="88" t="s">
        <v>532</v>
      </c>
      <c r="H144" s="92">
        <v>90</v>
      </c>
      <c r="I144" s="92">
        <v>13.4</v>
      </c>
      <c r="J144" s="92">
        <v>40.799999999999997</v>
      </c>
      <c r="K144" s="92">
        <v>0</v>
      </c>
      <c r="L144" s="92">
        <v>44.402600000000007</v>
      </c>
      <c r="M144" s="93">
        <v>1226.8</v>
      </c>
    </row>
    <row r="145" spans="1:13" s="86" customFormat="1" ht="18" customHeight="1" x14ac:dyDescent="0.2">
      <c r="A145" s="97"/>
      <c r="B145" s="87" t="s">
        <v>433</v>
      </c>
      <c r="C145" s="87"/>
      <c r="D145" s="87"/>
      <c r="E145" s="88" t="s">
        <v>434</v>
      </c>
      <c r="F145" s="88" t="s">
        <v>656</v>
      </c>
      <c r="G145" s="88" t="s">
        <v>532</v>
      </c>
      <c r="H145" s="92">
        <v>64.25</v>
      </c>
      <c r="I145" s="92">
        <v>50</v>
      </c>
      <c r="J145" s="92">
        <v>0</v>
      </c>
      <c r="K145" s="92">
        <v>0</v>
      </c>
      <c r="L145" s="92">
        <v>31.4175</v>
      </c>
      <c r="M145" s="93">
        <v>868.04</v>
      </c>
    </row>
    <row r="146" spans="1:13" s="86" customFormat="1" ht="18" customHeight="1" x14ac:dyDescent="0.2">
      <c r="A146" s="97"/>
      <c r="B146" s="87" t="s">
        <v>404</v>
      </c>
      <c r="C146" s="87"/>
      <c r="D146" s="87"/>
      <c r="E146" s="88" t="s">
        <v>405</v>
      </c>
      <c r="F146" s="88" t="s">
        <v>624</v>
      </c>
      <c r="G146" s="88" t="s">
        <v>532</v>
      </c>
      <c r="H146" s="92">
        <v>74.75</v>
      </c>
      <c r="I146" s="92">
        <v>24.3</v>
      </c>
      <c r="J146" s="92">
        <v>0</v>
      </c>
      <c r="K146" s="92">
        <v>0</v>
      </c>
      <c r="L146" s="92">
        <v>28.761499999999998</v>
      </c>
      <c r="M146" s="93">
        <v>794.65</v>
      </c>
    </row>
    <row r="147" spans="1:13" s="86" customFormat="1" ht="18" customHeight="1" x14ac:dyDescent="0.2">
      <c r="A147" s="97"/>
      <c r="B147" s="87" t="s">
        <v>932</v>
      </c>
      <c r="C147" s="87"/>
      <c r="D147" s="87"/>
      <c r="E147" s="88" t="s">
        <v>933</v>
      </c>
      <c r="F147" s="88" t="s">
        <v>657</v>
      </c>
      <c r="G147" s="88" t="s">
        <v>532</v>
      </c>
      <c r="H147" s="92">
        <v>90</v>
      </c>
      <c r="I147" s="92">
        <v>80</v>
      </c>
      <c r="J147" s="92">
        <v>0</v>
      </c>
      <c r="K147" s="92">
        <v>0</v>
      </c>
      <c r="L147" s="92">
        <v>50.93</v>
      </c>
      <c r="M147" s="93">
        <v>1407.15</v>
      </c>
    </row>
    <row r="148" spans="1:13" s="86" customFormat="1" ht="18" customHeight="1" x14ac:dyDescent="0.2">
      <c r="A148" s="97"/>
      <c r="B148" s="87" t="s">
        <v>431</v>
      </c>
      <c r="C148" s="87"/>
      <c r="D148" s="87"/>
      <c r="E148" s="88" t="s">
        <v>432</v>
      </c>
      <c r="F148" s="88" t="s">
        <v>638</v>
      </c>
      <c r="G148" s="88" t="s">
        <v>532</v>
      </c>
      <c r="H148" s="92">
        <v>70</v>
      </c>
      <c r="I148" s="92">
        <v>100</v>
      </c>
      <c r="J148" s="92">
        <v>73.333333333333343</v>
      </c>
      <c r="K148" s="92">
        <v>0</v>
      </c>
      <c r="L148" s="92">
        <v>67.723333333333343</v>
      </c>
      <c r="M148" s="93">
        <v>1871.14</v>
      </c>
    </row>
    <row r="149" spans="1:13" s="86" customFormat="1" ht="18" customHeight="1" x14ac:dyDescent="0.2">
      <c r="A149" s="97"/>
      <c r="B149" s="87" t="s">
        <v>387</v>
      </c>
      <c r="C149" s="87"/>
      <c r="D149" s="87"/>
      <c r="E149" s="88" t="s">
        <v>556</v>
      </c>
      <c r="F149" s="88" t="s">
        <v>636</v>
      </c>
      <c r="G149" s="88" t="s">
        <v>532</v>
      </c>
      <c r="H149" s="92">
        <v>87.5</v>
      </c>
      <c r="I149" s="92">
        <v>70</v>
      </c>
      <c r="J149" s="92">
        <v>0</v>
      </c>
      <c r="K149" s="92">
        <v>0</v>
      </c>
      <c r="L149" s="92">
        <v>47.547500000000007</v>
      </c>
      <c r="M149" s="93">
        <v>1313.69</v>
      </c>
    </row>
    <row r="150" spans="1:13" s="86" customFormat="1" ht="18" customHeight="1" x14ac:dyDescent="0.2">
      <c r="A150" s="97"/>
      <c r="B150" s="87" t="s">
        <v>369</v>
      </c>
      <c r="C150" s="87"/>
      <c r="D150" s="87"/>
      <c r="E150" s="88" t="s">
        <v>809</v>
      </c>
      <c r="F150" s="88" t="s">
        <v>647</v>
      </c>
      <c r="G150" s="88" t="s">
        <v>532</v>
      </c>
      <c r="H150" s="92">
        <v>71.5</v>
      </c>
      <c r="I150" s="92">
        <v>0</v>
      </c>
      <c r="J150" s="92">
        <v>0</v>
      </c>
      <c r="K150" s="92">
        <v>0</v>
      </c>
      <c r="L150" s="92">
        <v>24.381500000000003</v>
      </c>
      <c r="M150" s="93">
        <v>673.64</v>
      </c>
    </row>
    <row r="151" spans="1:13" s="86" customFormat="1" ht="18" customHeight="1" x14ac:dyDescent="0.2">
      <c r="A151" s="97"/>
      <c r="B151" s="87" t="s">
        <v>1174</v>
      </c>
      <c r="C151" s="87"/>
      <c r="D151" s="87"/>
      <c r="E151" s="88" t="s">
        <v>1175</v>
      </c>
      <c r="F151" s="88" t="s">
        <v>627</v>
      </c>
      <c r="G151" s="88" t="s">
        <v>532</v>
      </c>
      <c r="H151" s="92">
        <v>82.5</v>
      </c>
      <c r="I151" s="92">
        <v>31</v>
      </c>
      <c r="J151" s="92">
        <v>31.2</v>
      </c>
      <c r="K151" s="92">
        <v>0</v>
      </c>
      <c r="L151" s="92">
        <v>39.881</v>
      </c>
      <c r="M151" s="93">
        <v>1101.8800000000001</v>
      </c>
    </row>
    <row r="152" spans="1:13" s="86" customFormat="1" ht="18" customHeight="1" x14ac:dyDescent="0.2">
      <c r="A152" s="97"/>
      <c r="B152" s="87" t="s">
        <v>361</v>
      </c>
      <c r="C152" s="87"/>
      <c r="D152" s="87"/>
      <c r="E152" s="88" t="s">
        <v>362</v>
      </c>
      <c r="F152" s="88" t="s">
        <v>663</v>
      </c>
      <c r="G152" s="88" t="s">
        <v>532</v>
      </c>
      <c r="H152" s="92">
        <v>79.75</v>
      </c>
      <c r="I152" s="92">
        <v>70</v>
      </c>
      <c r="J152" s="92">
        <v>73.333333333333343</v>
      </c>
      <c r="K152" s="92">
        <v>0</v>
      </c>
      <c r="L152" s="92">
        <v>63.458083333333356</v>
      </c>
      <c r="M152" s="93">
        <v>1753.29</v>
      </c>
    </row>
    <row r="153" spans="1:13" s="86" customFormat="1" ht="18" customHeight="1" x14ac:dyDescent="0.2">
      <c r="A153" s="97"/>
      <c r="B153" s="87" t="s">
        <v>402</v>
      </c>
      <c r="C153" s="87"/>
      <c r="D153" s="87"/>
      <c r="E153" s="88" t="s">
        <v>403</v>
      </c>
      <c r="F153" s="88" t="s">
        <v>651</v>
      </c>
      <c r="G153" s="88" t="s">
        <v>532</v>
      </c>
      <c r="H153" s="92">
        <v>83.5</v>
      </c>
      <c r="I153" s="92">
        <v>72.3</v>
      </c>
      <c r="J153" s="92">
        <v>100</v>
      </c>
      <c r="K153" s="92">
        <v>100</v>
      </c>
      <c r="L153" s="92">
        <v>97.365400000000022</v>
      </c>
      <c r="M153" s="93">
        <v>2690.1099999999997</v>
      </c>
    </row>
    <row r="154" spans="1:13" s="86" customFormat="1" ht="18" customHeight="1" x14ac:dyDescent="0.2">
      <c r="A154" s="97"/>
      <c r="B154" s="87" t="s">
        <v>1036</v>
      </c>
      <c r="C154" s="87"/>
      <c r="D154" s="87"/>
      <c r="E154" s="88" t="s">
        <v>1066</v>
      </c>
      <c r="F154" s="88" t="s">
        <v>627</v>
      </c>
      <c r="G154" s="88" t="s">
        <v>532</v>
      </c>
      <c r="H154" s="92">
        <v>85</v>
      </c>
      <c r="I154" s="92">
        <v>80</v>
      </c>
      <c r="J154" s="92">
        <v>0</v>
      </c>
      <c r="K154" s="92">
        <v>0</v>
      </c>
      <c r="L154" s="92">
        <v>49.225000000000001</v>
      </c>
      <c r="M154" s="93">
        <v>1360.04</v>
      </c>
    </row>
    <row r="155" spans="1:13" s="86" customFormat="1" ht="18" customHeight="1" x14ac:dyDescent="0.2">
      <c r="A155" s="97"/>
      <c r="B155" s="87" t="s">
        <v>421</v>
      </c>
      <c r="C155" s="87"/>
      <c r="D155" s="87"/>
      <c r="E155" s="88" t="s">
        <v>1067</v>
      </c>
      <c r="F155" s="88" t="s">
        <v>631</v>
      </c>
      <c r="G155" s="88" t="s">
        <v>532</v>
      </c>
      <c r="H155" s="92">
        <v>80</v>
      </c>
      <c r="I155" s="92">
        <v>24.3</v>
      </c>
      <c r="J155" s="92">
        <v>66.933333333333337</v>
      </c>
      <c r="K155" s="92">
        <v>0</v>
      </c>
      <c r="L155" s="92">
        <v>50.362033333333336</v>
      </c>
      <c r="M155" s="93">
        <v>1391.46</v>
      </c>
    </row>
    <row r="156" spans="1:13" s="86" customFormat="1" ht="18" customHeight="1" x14ac:dyDescent="0.2">
      <c r="A156" s="97"/>
      <c r="B156" s="87" t="s">
        <v>557</v>
      </c>
      <c r="C156" s="87"/>
      <c r="D156" s="87"/>
      <c r="E156" s="88" t="s">
        <v>558</v>
      </c>
      <c r="F156" s="88" t="s">
        <v>639</v>
      </c>
      <c r="G156" s="88" t="s">
        <v>532</v>
      </c>
      <c r="H156" s="92">
        <v>50</v>
      </c>
      <c r="I156" s="92">
        <v>50</v>
      </c>
      <c r="J156" s="92">
        <v>0</v>
      </c>
      <c r="K156" s="92">
        <v>0</v>
      </c>
      <c r="L156" s="92">
        <v>29.700000000000003</v>
      </c>
      <c r="M156" s="93">
        <v>820.58</v>
      </c>
    </row>
    <row r="157" spans="1:13" s="86" customFormat="1" ht="18" customHeight="1" x14ac:dyDescent="0.2">
      <c r="A157" s="97"/>
      <c r="B157" s="87" t="s">
        <v>559</v>
      </c>
      <c r="C157" s="87"/>
      <c r="D157" s="87"/>
      <c r="E157" s="88" t="s">
        <v>560</v>
      </c>
      <c r="F157" s="88" t="s">
        <v>636</v>
      </c>
      <c r="G157" s="88" t="s">
        <v>532</v>
      </c>
      <c r="H157" s="92">
        <v>88.75</v>
      </c>
      <c r="I157" s="92">
        <v>90</v>
      </c>
      <c r="J157" s="92">
        <v>0</v>
      </c>
      <c r="K157" s="92">
        <v>0</v>
      </c>
      <c r="L157" s="92">
        <v>53.033750000000005</v>
      </c>
      <c r="M157" s="93">
        <v>1465.28</v>
      </c>
    </row>
    <row r="158" spans="1:13" s="86" customFormat="1" ht="18" customHeight="1" x14ac:dyDescent="0.2">
      <c r="A158" s="97"/>
      <c r="B158" s="87" t="s">
        <v>370</v>
      </c>
      <c r="C158" s="87"/>
      <c r="D158" s="87"/>
      <c r="E158" s="88" t="s">
        <v>995</v>
      </c>
      <c r="F158" s="88" t="s">
        <v>664</v>
      </c>
      <c r="G158" s="88" t="s">
        <v>532</v>
      </c>
      <c r="H158" s="92">
        <v>96.25</v>
      </c>
      <c r="I158" s="92">
        <v>70</v>
      </c>
      <c r="J158" s="92">
        <v>64.8</v>
      </c>
      <c r="K158" s="92">
        <v>0</v>
      </c>
      <c r="L158" s="92">
        <v>60.841499999999996</v>
      </c>
      <c r="M158" s="93">
        <v>1681</v>
      </c>
    </row>
    <row r="159" spans="1:13" s="86" customFormat="1" ht="18" customHeight="1" x14ac:dyDescent="0.2">
      <c r="A159" s="97"/>
      <c r="B159" s="87" t="s">
        <v>1176</v>
      </c>
      <c r="C159" s="87"/>
      <c r="D159" s="87"/>
      <c r="E159" s="88" t="s">
        <v>1177</v>
      </c>
      <c r="F159" s="88" t="s">
        <v>627</v>
      </c>
      <c r="G159" s="88" t="s">
        <v>532</v>
      </c>
      <c r="H159" s="92">
        <v>66.25</v>
      </c>
      <c r="I159" s="92">
        <v>40</v>
      </c>
      <c r="J159" s="92">
        <v>0</v>
      </c>
      <c r="K159" s="92">
        <v>0</v>
      </c>
      <c r="L159" s="92">
        <v>32.711250000000007</v>
      </c>
      <c r="M159" s="93">
        <v>903.78</v>
      </c>
    </row>
    <row r="160" spans="1:13" s="86" customFormat="1" ht="18" customHeight="1" x14ac:dyDescent="0.2">
      <c r="A160" s="97"/>
      <c r="B160" s="87" t="s">
        <v>355</v>
      </c>
      <c r="C160" s="87"/>
      <c r="D160" s="87"/>
      <c r="E160" s="88" t="s">
        <v>561</v>
      </c>
      <c r="F160" s="88" t="s">
        <v>665</v>
      </c>
      <c r="G160" s="88" t="s">
        <v>532</v>
      </c>
      <c r="H160" s="92">
        <v>73.849999999999994</v>
      </c>
      <c r="I160" s="92">
        <v>0</v>
      </c>
      <c r="J160" s="92">
        <v>0</v>
      </c>
      <c r="K160" s="92">
        <v>0</v>
      </c>
      <c r="L160" s="92">
        <v>22.8935</v>
      </c>
      <c r="M160" s="93">
        <v>632.53</v>
      </c>
    </row>
    <row r="161" spans="1:13" s="86" customFormat="1" ht="18" customHeight="1" x14ac:dyDescent="0.2">
      <c r="A161" s="97"/>
      <c r="B161" s="87" t="s">
        <v>1178</v>
      </c>
      <c r="C161" s="87"/>
      <c r="D161" s="87"/>
      <c r="E161" s="88" t="s">
        <v>1179</v>
      </c>
      <c r="F161" s="88" t="s">
        <v>636</v>
      </c>
      <c r="G161" s="88" t="s">
        <v>532</v>
      </c>
      <c r="H161" s="92">
        <v>54.25</v>
      </c>
      <c r="I161" s="92">
        <v>90</v>
      </c>
      <c r="J161" s="92">
        <v>44.533333333333331</v>
      </c>
      <c r="K161" s="92">
        <v>0</v>
      </c>
      <c r="L161" s="92">
        <v>47.760166666666663</v>
      </c>
      <c r="M161" s="93">
        <v>1319.57</v>
      </c>
    </row>
    <row r="162" spans="1:13" s="86" customFormat="1" ht="18" customHeight="1" x14ac:dyDescent="0.2">
      <c r="A162" s="97"/>
      <c r="B162" s="87" t="s">
        <v>382</v>
      </c>
      <c r="C162" s="87"/>
      <c r="D162" s="87"/>
      <c r="E162" s="88" t="s">
        <v>383</v>
      </c>
      <c r="F162" s="88" t="s">
        <v>636</v>
      </c>
      <c r="G162" s="88" t="s">
        <v>532</v>
      </c>
      <c r="H162" s="92">
        <v>55.25</v>
      </c>
      <c r="I162" s="92">
        <v>80</v>
      </c>
      <c r="J162" s="92">
        <v>0</v>
      </c>
      <c r="K162" s="92">
        <v>0</v>
      </c>
      <c r="L162" s="92">
        <v>39.080250000000007</v>
      </c>
      <c r="M162" s="93">
        <v>1079.75</v>
      </c>
    </row>
    <row r="163" spans="1:13" s="86" customFormat="1" ht="18" customHeight="1" x14ac:dyDescent="0.2">
      <c r="A163" s="97"/>
      <c r="B163" s="87" t="s">
        <v>1037</v>
      </c>
      <c r="C163" s="87"/>
      <c r="D163" s="87"/>
      <c r="E163" s="88" t="s">
        <v>1068</v>
      </c>
      <c r="F163" s="88" t="s">
        <v>627</v>
      </c>
      <c r="G163" s="88" t="s">
        <v>532</v>
      </c>
      <c r="H163" s="92">
        <v>70.5</v>
      </c>
      <c r="I163" s="92">
        <v>60</v>
      </c>
      <c r="J163" s="92">
        <v>0</v>
      </c>
      <c r="K163" s="92">
        <v>0</v>
      </c>
      <c r="L163" s="92">
        <v>39.220500000000001</v>
      </c>
      <c r="M163" s="93">
        <v>1083.6300000000001</v>
      </c>
    </row>
    <row r="164" spans="1:13" s="86" customFormat="1" ht="18" customHeight="1" x14ac:dyDescent="0.2">
      <c r="A164" s="97"/>
      <c r="B164" s="87" t="s">
        <v>408</v>
      </c>
      <c r="C164" s="87"/>
      <c r="D164" s="87"/>
      <c r="E164" s="88" t="s">
        <v>409</v>
      </c>
      <c r="F164" s="88" t="s">
        <v>627</v>
      </c>
      <c r="G164" s="88" t="s">
        <v>532</v>
      </c>
      <c r="H164" s="92">
        <v>61.25</v>
      </c>
      <c r="I164" s="92">
        <v>18.3</v>
      </c>
      <c r="J164" s="92">
        <v>0</v>
      </c>
      <c r="K164" s="92">
        <v>0</v>
      </c>
      <c r="L164" s="92">
        <v>25.516150000000003</v>
      </c>
      <c r="M164" s="93">
        <v>704.99</v>
      </c>
    </row>
    <row r="165" spans="1:13" s="86" customFormat="1" ht="18" customHeight="1" x14ac:dyDescent="0.2">
      <c r="A165" s="97"/>
      <c r="B165" s="87" t="s">
        <v>501</v>
      </c>
      <c r="C165" s="87"/>
      <c r="D165" s="87"/>
      <c r="E165" s="88" t="s">
        <v>666</v>
      </c>
      <c r="F165" s="88" t="s">
        <v>654</v>
      </c>
      <c r="G165" s="88" t="s">
        <v>532</v>
      </c>
      <c r="H165" s="92">
        <v>53.2</v>
      </c>
      <c r="I165" s="92">
        <v>90</v>
      </c>
      <c r="J165" s="92">
        <v>0</v>
      </c>
      <c r="K165" s="92">
        <v>0</v>
      </c>
      <c r="L165" s="92">
        <v>40.911200000000001</v>
      </c>
      <c r="M165" s="93">
        <v>1130.3399999999999</v>
      </c>
    </row>
    <row r="166" spans="1:13" s="86" customFormat="1" ht="18" customHeight="1" x14ac:dyDescent="0.2">
      <c r="A166" s="97"/>
      <c r="B166" s="87" t="s">
        <v>1038</v>
      </c>
      <c r="C166" s="87"/>
      <c r="D166" s="87"/>
      <c r="E166" s="88" t="s">
        <v>1069</v>
      </c>
      <c r="F166" s="88" t="s">
        <v>654</v>
      </c>
      <c r="G166" s="88" t="s">
        <v>532</v>
      </c>
      <c r="H166" s="92">
        <v>17</v>
      </c>
      <c r="I166" s="92">
        <v>0</v>
      </c>
      <c r="J166" s="92">
        <v>0</v>
      </c>
      <c r="K166" s="92">
        <v>0</v>
      </c>
      <c r="L166" s="92">
        <v>5.7969999999999997</v>
      </c>
      <c r="M166" s="93">
        <v>160.16999999999999</v>
      </c>
    </row>
    <row r="167" spans="1:13" s="86" customFormat="1" ht="18" customHeight="1" x14ac:dyDescent="0.2">
      <c r="A167" s="97"/>
      <c r="B167" s="87" t="s">
        <v>1180</v>
      </c>
      <c r="C167" s="87"/>
      <c r="D167" s="87"/>
      <c r="E167" s="88" t="s">
        <v>1181</v>
      </c>
      <c r="F167" s="88" t="s">
        <v>636</v>
      </c>
      <c r="G167" s="88" t="s">
        <v>532</v>
      </c>
      <c r="H167" s="92">
        <v>87.5</v>
      </c>
      <c r="I167" s="92">
        <v>0</v>
      </c>
      <c r="J167" s="92">
        <v>0</v>
      </c>
      <c r="K167" s="92">
        <v>0</v>
      </c>
      <c r="L167" s="92">
        <v>27.125</v>
      </c>
      <c r="M167" s="93">
        <v>749.44</v>
      </c>
    </row>
    <row r="168" spans="1:13" s="86" customFormat="1" ht="18" customHeight="1" x14ac:dyDescent="0.2">
      <c r="A168" s="97"/>
      <c r="B168" s="87" t="s">
        <v>463</v>
      </c>
      <c r="C168" s="87"/>
      <c r="D168" s="87"/>
      <c r="E168" s="88" t="s">
        <v>464</v>
      </c>
      <c r="F168" s="88" t="s">
        <v>664</v>
      </c>
      <c r="G168" s="88" t="s">
        <v>532</v>
      </c>
      <c r="H168" s="92">
        <v>92.5</v>
      </c>
      <c r="I168" s="92">
        <v>100</v>
      </c>
      <c r="J168" s="92">
        <v>0</v>
      </c>
      <c r="K168" s="92">
        <v>0</v>
      </c>
      <c r="L168" s="92">
        <v>56.842500000000001</v>
      </c>
      <c r="M168" s="93">
        <v>1570.51</v>
      </c>
    </row>
    <row r="169" spans="1:13" s="86" customFormat="1" ht="18" customHeight="1" x14ac:dyDescent="0.2">
      <c r="A169" s="97"/>
      <c r="B169" s="87" t="s">
        <v>465</v>
      </c>
      <c r="C169" s="87"/>
      <c r="D169" s="87"/>
      <c r="E169" s="88" t="s">
        <v>466</v>
      </c>
      <c r="F169" s="88" t="s">
        <v>667</v>
      </c>
      <c r="G169" s="88" t="s">
        <v>532</v>
      </c>
      <c r="H169" s="92">
        <v>41.6</v>
      </c>
      <c r="I169" s="92">
        <v>23.3</v>
      </c>
      <c r="J169" s="92">
        <v>0</v>
      </c>
      <c r="K169" s="92">
        <v>0</v>
      </c>
      <c r="L169" s="92">
        <v>18.255000000000003</v>
      </c>
      <c r="M169" s="93">
        <v>504.37</v>
      </c>
    </row>
    <row r="170" spans="1:13" s="86" customFormat="1" ht="18" customHeight="1" x14ac:dyDescent="0.2">
      <c r="A170" s="97"/>
      <c r="B170" s="87" t="s">
        <v>934</v>
      </c>
      <c r="C170" s="87"/>
      <c r="D170" s="87"/>
      <c r="E170" s="88" t="s">
        <v>935</v>
      </c>
      <c r="F170" s="88" t="s">
        <v>635</v>
      </c>
      <c r="G170" s="88" t="s">
        <v>532</v>
      </c>
      <c r="H170" s="92">
        <v>63.75</v>
      </c>
      <c r="I170" s="92">
        <v>0</v>
      </c>
      <c r="J170" s="92">
        <v>0</v>
      </c>
      <c r="K170" s="92">
        <v>0</v>
      </c>
      <c r="L170" s="92">
        <v>19.762499999999999</v>
      </c>
      <c r="M170" s="93">
        <v>546.02</v>
      </c>
    </row>
    <row r="171" spans="1:13" s="86" customFormat="1" ht="18" customHeight="1" x14ac:dyDescent="0.2">
      <c r="A171" s="97"/>
      <c r="B171" s="87" t="s">
        <v>668</v>
      </c>
      <c r="C171" s="87"/>
      <c r="D171" s="87"/>
      <c r="E171" s="88" t="s">
        <v>669</v>
      </c>
      <c r="F171" s="88" t="s">
        <v>662</v>
      </c>
      <c r="G171" s="88" t="s">
        <v>532</v>
      </c>
      <c r="H171" s="92">
        <v>72</v>
      </c>
      <c r="I171" s="92">
        <v>60</v>
      </c>
      <c r="J171" s="92">
        <v>0</v>
      </c>
      <c r="K171" s="92">
        <v>0</v>
      </c>
      <c r="L171" s="92">
        <v>39.732000000000006</v>
      </c>
      <c r="M171" s="93">
        <v>1097.76</v>
      </c>
    </row>
    <row r="172" spans="1:13" s="86" customFormat="1" ht="18" customHeight="1" x14ac:dyDescent="0.2">
      <c r="A172" s="97"/>
      <c r="B172" s="87" t="s">
        <v>670</v>
      </c>
      <c r="C172" s="87"/>
      <c r="D172" s="87"/>
      <c r="E172" s="88" t="s">
        <v>671</v>
      </c>
      <c r="F172" s="88" t="s">
        <v>650</v>
      </c>
      <c r="G172" s="88" t="s">
        <v>532</v>
      </c>
      <c r="H172" s="92">
        <v>100</v>
      </c>
      <c r="I172" s="92">
        <v>100</v>
      </c>
      <c r="J172" s="92">
        <v>100</v>
      </c>
      <c r="K172" s="92">
        <v>70</v>
      </c>
      <c r="L172" s="92">
        <v>102.41</v>
      </c>
      <c r="M172" s="93">
        <v>2829.49</v>
      </c>
    </row>
    <row r="173" spans="1:13" s="86" customFormat="1" ht="18" customHeight="1" x14ac:dyDescent="0.2">
      <c r="A173" s="97"/>
      <c r="B173" s="87" t="s">
        <v>996</v>
      </c>
      <c r="C173" s="87"/>
      <c r="D173" s="87"/>
      <c r="E173" s="88" t="s">
        <v>997</v>
      </c>
      <c r="F173" s="88" t="s">
        <v>620</v>
      </c>
      <c r="G173" s="88" t="s">
        <v>532</v>
      </c>
      <c r="H173" s="92">
        <v>81.25</v>
      </c>
      <c r="I173" s="92">
        <v>70</v>
      </c>
      <c r="J173" s="92">
        <v>0</v>
      </c>
      <c r="K173" s="92">
        <v>0</v>
      </c>
      <c r="L173" s="92">
        <v>45.416250000000005</v>
      </c>
      <c r="M173" s="93">
        <v>1254.81</v>
      </c>
    </row>
    <row r="174" spans="1:13" s="86" customFormat="1" ht="18" customHeight="1" x14ac:dyDescent="0.2">
      <c r="A174" s="97"/>
      <c r="B174" s="87" t="s">
        <v>1240</v>
      </c>
      <c r="C174" s="87"/>
      <c r="D174" s="87"/>
      <c r="E174" s="88" t="s">
        <v>1241</v>
      </c>
      <c r="F174" s="88" t="s">
        <v>672</v>
      </c>
      <c r="G174" s="88" t="s">
        <v>540</v>
      </c>
      <c r="H174" s="92">
        <v>71.2</v>
      </c>
      <c r="I174" s="92">
        <v>49.6</v>
      </c>
      <c r="J174" s="92">
        <v>34.4</v>
      </c>
      <c r="K174" s="92">
        <v>0</v>
      </c>
      <c r="L174" s="92">
        <v>41.392000000000003</v>
      </c>
      <c r="M174" s="93">
        <v>1143.6199999999999</v>
      </c>
    </row>
    <row r="175" spans="1:13" s="86" customFormat="1" ht="18" customHeight="1" x14ac:dyDescent="0.2">
      <c r="A175" s="97"/>
      <c r="B175" s="87" t="s">
        <v>190</v>
      </c>
      <c r="C175" s="87"/>
      <c r="D175" s="87"/>
      <c r="E175" s="88" t="s">
        <v>191</v>
      </c>
      <c r="F175" s="88" t="s">
        <v>672</v>
      </c>
      <c r="G175" s="88" t="s">
        <v>540</v>
      </c>
      <c r="H175" s="92">
        <v>81.25</v>
      </c>
      <c r="I175" s="92">
        <v>70</v>
      </c>
      <c r="J175" s="92">
        <v>0</v>
      </c>
      <c r="K175" s="92">
        <v>0</v>
      </c>
      <c r="L175" s="92">
        <v>41.287500000000001</v>
      </c>
      <c r="M175" s="93">
        <v>1140.74</v>
      </c>
    </row>
    <row r="176" spans="1:13" s="86" customFormat="1" ht="18" customHeight="1" x14ac:dyDescent="0.2">
      <c r="A176" s="97"/>
      <c r="B176" s="87" t="s">
        <v>1039</v>
      </c>
      <c r="C176" s="87"/>
      <c r="D176" s="87"/>
      <c r="E176" s="88" t="s">
        <v>1070</v>
      </c>
      <c r="F176" s="88" t="s">
        <v>998</v>
      </c>
      <c r="G176" s="88" t="s">
        <v>540</v>
      </c>
      <c r="H176" s="92">
        <v>30.5</v>
      </c>
      <c r="I176" s="92">
        <v>80</v>
      </c>
      <c r="J176" s="92">
        <v>69.066666666666663</v>
      </c>
      <c r="K176" s="92">
        <v>0</v>
      </c>
      <c r="L176" s="92">
        <v>43.740333333333339</v>
      </c>
      <c r="M176" s="93">
        <v>1208.51</v>
      </c>
    </row>
    <row r="177" spans="1:13" s="86" customFormat="1" ht="18" customHeight="1" x14ac:dyDescent="0.2">
      <c r="A177" s="97"/>
      <c r="B177" s="87" t="s">
        <v>1182</v>
      </c>
      <c r="C177" s="87"/>
      <c r="D177" s="87"/>
      <c r="E177" s="88" t="s">
        <v>1183</v>
      </c>
      <c r="F177" s="88" t="s">
        <v>998</v>
      </c>
      <c r="G177" s="88" t="s">
        <v>540</v>
      </c>
      <c r="H177" s="92">
        <v>67.849999999999994</v>
      </c>
      <c r="I177" s="92">
        <v>80</v>
      </c>
      <c r="J177" s="92">
        <v>0</v>
      </c>
      <c r="K177" s="92">
        <v>0</v>
      </c>
      <c r="L177" s="92">
        <v>39.433499999999995</v>
      </c>
      <c r="M177" s="93">
        <v>1089.51</v>
      </c>
    </row>
    <row r="178" spans="1:13" s="86" customFormat="1" ht="18" customHeight="1" x14ac:dyDescent="0.2">
      <c r="A178" s="97"/>
      <c r="B178" s="87" t="s">
        <v>192</v>
      </c>
      <c r="C178" s="87"/>
      <c r="D178" s="87"/>
      <c r="E178" s="88" t="s">
        <v>193</v>
      </c>
      <c r="F178" s="88" t="s">
        <v>998</v>
      </c>
      <c r="G178" s="88" t="s">
        <v>540</v>
      </c>
      <c r="H178" s="92">
        <v>84.75</v>
      </c>
      <c r="I178" s="92">
        <v>80</v>
      </c>
      <c r="J178" s="92">
        <v>72.8</v>
      </c>
      <c r="K178" s="92">
        <v>0</v>
      </c>
      <c r="L178" s="92">
        <v>61.416499999999999</v>
      </c>
      <c r="M178" s="93">
        <v>1696.88</v>
      </c>
    </row>
    <row r="179" spans="1:13" s="86" customFormat="1" ht="18" customHeight="1" x14ac:dyDescent="0.2">
      <c r="A179" s="97"/>
      <c r="B179" s="87" t="s">
        <v>194</v>
      </c>
      <c r="C179" s="87"/>
      <c r="D179" s="87"/>
      <c r="E179" s="88" t="s">
        <v>195</v>
      </c>
      <c r="F179" s="88" t="s">
        <v>998</v>
      </c>
      <c r="G179" s="88" t="s">
        <v>540</v>
      </c>
      <c r="H179" s="92">
        <v>100</v>
      </c>
      <c r="I179" s="92">
        <v>60</v>
      </c>
      <c r="J179" s="92">
        <v>55.733333333333334</v>
      </c>
      <c r="K179" s="92">
        <v>0</v>
      </c>
      <c r="L179" s="92">
        <v>63.380533333333332</v>
      </c>
      <c r="M179" s="93">
        <v>1751.15</v>
      </c>
    </row>
    <row r="180" spans="1:13" s="86" customFormat="1" ht="18" customHeight="1" x14ac:dyDescent="0.2">
      <c r="A180" s="97"/>
      <c r="B180" s="87" t="s">
        <v>1184</v>
      </c>
      <c r="C180" s="87"/>
      <c r="D180" s="87"/>
      <c r="E180" s="88" t="s">
        <v>1185</v>
      </c>
      <c r="F180" s="88" t="s">
        <v>1219</v>
      </c>
      <c r="G180" s="88" t="s">
        <v>540</v>
      </c>
      <c r="H180" s="92">
        <v>37.35</v>
      </c>
      <c r="I180" s="92">
        <v>0</v>
      </c>
      <c r="J180" s="92">
        <v>0</v>
      </c>
      <c r="K180" s="92">
        <v>0</v>
      </c>
      <c r="L180" s="92">
        <v>11.5785</v>
      </c>
      <c r="M180" s="93">
        <v>319.89999999999998</v>
      </c>
    </row>
    <row r="181" spans="1:13" s="86" customFormat="1" ht="18" customHeight="1" x14ac:dyDescent="0.2">
      <c r="A181" s="97"/>
      <c r="B181" s="87" t="s">
        <v>308</v>
      </c>
      <c r="C181" s="87"/>
      <c r="D181" s="87"/>
      <c r="E181" s="88" t="s">
        <v>309</v>
      </c>
      <c r="F181" s="88" t="s">
        <v>999</v>
      </c>
      <c r="G181" s="88" t="s">
        <v>540</v>
      </c>
      <c r="H181" s="92">
        <v>32.65</v>
      </c>
      <c r="I181" s="92">
        <v>0</v>
      </c>
      <c r="J181" s="92">
        <v>0</v>
      </c>
      <c r="K181" s="92">
        <v>0</v>
      </c>
      <c r="L181" s="92">
        <v>10.121499999999999</v>
      </c>
      <c r="M181" s="93">
        <v>279.64999999999998</v>
      </c>
    </row>
    <row r="182" spans="1:13" s="86" customFormat="1" ht="18" customHeight="1" x14ac:dyDescent="0.2">
      <c r="A182" s="97"/>
      <c r="B182" s="87" t="s">
        <v>205</v>
      </c>
      <c r="C182" s="87"/>
      <c r="D182" s="87"/>
      <c r="E182" s="88" t="s">
        <v>206</v>
      </c>
      <c r="F182" s="88" t="s">
        <v>673</v>
      </c>
      <c r="G182" s="88" t="s">
        <v>540</v>
      </c>
      <c r="H182" s="92">
        <v>39.15</v>
      </c>
      <c r="I182" s="92">
        <v>43.5</v>
      </c>
      <c r="J182" s="92">
        <v>34.4</v>
      </c>
      <c r="K182" s="92">
        <v>0</v>
      </c>
      <c r="L182" s="92">
        <v>30.0535</v>
      </c>
      <c r="M182" s="93">
        <v>830.35</v>
      </c>
    </row>
    <row r="183" spans="1:13" s="86" customFormat="1" ht="18" customHeight="1" x14ac:dyDescent="0.2">
      <c r="A183" s="97"/>
      <c r="B183" s="87" t="s">
        <v>674</v>
      </c>
      <c r="C183" s="87"/>
      <c r="D183" s="87"/>
      <c r="E183" s="88" t="s">
        <v>675</v>
      </c>
      <c r="F183" s="88" t="s">
        <v>676</v>
      </c>
      <c r="G183" s="88" t="s">
        <v>540</v>
      </c>
      <c r="H183" s="92">
        <v>24.05</v>
      </c>
      <c r="I183" s="92">
        <v>0</v>
      </c>
      <c r="J183" s="92">
        <v>0</v>
      </c>
      <c r="K183" s="92">
        <v>0</v>
      </c>
      <c r="L183" s="92">
        <v>7.4554999999999998</v>
      </c>
      <c r="M183" s="93">
        <v>205.99</v>
      </c>
    </row>
    <row r="184" spans="1:13" s="86" customFormat="1" ht="18" customHeight="1" x14ac:dyDescent="0.2">
      <c r="A184" s="97"/>
      <c r="B184" s="87" t="s">
        <v>677</v>
      </c>
      <c r="C184" s="87"/>
      <c r="D184" s="87"/>
      <c r="E184" s="88" t="s">
        <v>678</v>
      </c>
      <c r="F184" s="88" t="s">
        <v>679</v>
      </c>
      <c r="G184" s="88" t="s">
        <v>540</v>
      </c>
      <c r="H184" s="92">
        <v>79.75</v>
      </c>
      <c r="I184" s="92">
        <v>80</v>
      </c>
      <c r="J184" s="92">
        <v>69.066666666666663</v>
      </c>
      <c r="K184" s="92">
        <v>0</v>
      </c>
      <c r="L184" s="92">
        <v>59.007833333333338</v>
      </c>
      <c r="M184" s="93">
        <v>1630.33</v>
      </c>
    </row>
    <row r="185" spans="1:13" s="86" customFormat="1" ht="18" customHeight="1" x14ac:dyDescent="0.2">
      <c r="A185" s="97"/>
      <c r="B185" s="87" t="s">
        <v>209</v>
      </c>
      <c r="C185" s="87"/>
      <c r="D185" s="87"/>
      <c r="E185" s="88" t="s">
        <v>210</v>
      </c>
      <c r="F185" s="88" t="s">
        <v>680</v>
      </c>
      <c r="G185" s="88" t="s">
        <v>540</v>
      </c>
      <c r="H185" s="92">
        <v>95</v>
      </c>
      <c r="I185" s="92">
        <v>80</v>
      </c>
      <c r="J185" s="92">
        <v>45.6</v>
      </c>
      <c r="K185" s="92">
        <v>0</v>
      </c>
      <c r="L185" s="92">
        <v>64.171800000000005</v>
      </c>
      <c r="M185" s="93">
        <v>1773.01</v>
      </c>
    </row>
    <row r="186" spans="1:13" s="86" customFormat="1" ht="18" customHeight="1" x14ac:dyDescent="0.2">
      <c r="A186" s="97"/>
      <c r="B186" s="87" t="s">
        <v>810</v>
      </c>
      <c r="C186" s="87"/>
      <c r="D186" s="87"/>
      <c r="E186" s="88" t="s">
        <v>811</v>
      </c>
      <c r="F186" s="88" t="s">
        <v>680</v>
      </c>
      <c r="G186" s="88" t="s">
        <v>540</v>
      </c>
      <c r="H186" s="92">
        <v>93.75</v>
      </c>
      <c r="I186" s="92">
        <v>100</v>
      </c>
      <c r="J186" s="92">
        <v>0</v>
      </c>
      <c r="K186" s="92">
        <v>0</v>
      </c>
      <c r="L186" s="92">
        <v>57.268750000000004</v>
      </c>
      <c r="M186" s="93">
        <v>1582.28</v>
      </c>
    </row>
    <row r="187" spans="1:13" s="86" customFormat="1" ht="18" customHeight="1" x14ac:dyDescent="0.2">
      <c r="A187" s="97"/>
      <c r="B187" s="87" t="s">
        <v>213</v>
      </c>
      <c r="C187" s="87"/>
      <c r="D187" s="87"/>
      <c r="E187" s="88" t="s">
        <v>214</v>
      </c>
      <c r="F187" s="88" t="s">
        <v>680</v>
      </c>
      <c r="G187" s="88" t="s">
        <v>540</v>
      </c>
      <c r="H187" s="92">
        <v>79.25</v>
      </c>
      <c r="I187" s="92">
        <v>70</v>
      </c>
      <c r="J187" s="92">
        <v>0</v>
      </c>
      <c r="K187" s="92">
        <v>0</v>
      </c>
      <c r="L187" s="92">
        <v>44.73425000000001</v>
      </c>
      <c r="M187" s="93">
        <v>1235.97</v>
      </c>
    </row>
    <row r="188" spans="1:13" s="86" customFormat="1" ht="18" customHeight="1" x14ac:dyDescent="0.2">
      <c r="A188" s="97"/>
      <c r="B188" s="87" t="s">
        <v>1242</v>
      </c>
      <c r="C188" s="87"/>
      <c r="D188" s="87"/>
      <c r="E188" s="88" t="s">
        <v>1243</v>
      </c>
      <c r="F188" s="88" t="s">
        <v>680</v>
      </c>
      <c r="G188" s="88" t="s">
        <v>540</v>
      </c>
      <c r="H188" s="92">
        <v>41.2</v>
      </c>
      <c r="I188" s="92">
        <v>50</v>
      </c>
      <c r="J188" s="92">
        <v>0</v>
      </c>
      <c r="K188" s="92">
        <v>0</v>
      </c>
      <c r="L188" s="92">
        <v>24.271999999999998</v>
      </c>
      <c r="M188" s="93">
        <v>670.61</v>
      </c>
    </row>
    <row r="189" spans="1:13" s="86" customFormat="1" ht="18" customHeight="1" x14ac:dyDescent="0.2">
      <c r="A189" s="97"/>
      <c r="B189" s="87" t="s">
        <v>215</v>
      </c>
      <c r="C189" s="87"/>
      <c r="D189" s="87"/>
      <c r="E189" s="88" t="s">
        <v>1244</v>
      </c>
      <c r="F189" s="88" t="s">
        <v>680</v>
      </c>
      <c r="G189" s="88" t="s">
        <v>540</v>
      </c>
      <c r="H189" s="92">
        <v>83.75</v>
      </c>
      <c r="I189" s="92">
        <v>90</v>
      </c>
      <c r="J189" s="92">
        <v>0</v>
      </c>
      <c r="K189" s="92">
        <v>0</v>
      </c>
      <c r="L189" s="92">
        <v>51.328749999999999</v>
      </c>
      <c r="M189" s="93">
        <v>1418.17</v>
      </c>
    </row>
    <row r="190" spans="1:13" s="86" customFormat="1" ht="18" customHeight="1" x14ac:dyDescent="0.2">
      <c r="A190" s="97"/>
      <c r="B190" s="87" t="s">
        <v>562</v>
      </c>
      <c r="C190" s="87"/>
      <c r="D190" s="87"/>
      <c r="E190" s="88" t="s">
        <v>563</v>
      </c>
      <c r="F190" s="88" t="s">
        <v>680</v>
      </c>
      <c r="G190" s="88" t="s">
        <v>540</v>
      </c>
      <c r="H190" s="92">
        <v>78</v>
      </c>
      <c r="I190" s="92">
        <v>0</v>
      </c>
      <c r="J190" s="92">
        <v>0</v>
      </c>
      <c r="K190" s="92">
        <v>0</v>
      </c>
      <c r="L190" s="92">
        <v>26.598000000000003</v>
      </c>
      <c r="M190" s="93">
        <v>734.88</v>
      </c>
    </row>
    <row r="191" spans="1:13" s="86" customFormat="1" ht="18" customHeight="1" x14ac:dyDescent="0.2">
      <c r="A191" s="97"/>
      <c r="B191" s="87" t="s">
        <v>216</v>
      </c>
      <c r="C191" s="87"/>
      <c r="D191" s="87"/>
      <c r="E191" s="88" t="s">
        <v>217</v>
      </c>
      <c r="F191" s="88" t="s">
        <v>680</v>
      </c>
      <c r="G191" s="88" t="s">
        <v>540</v>
      </c>
      <c r="H191" s="92">
        <v>71.75</v>
      </c>
      <c r="I191" s="92">
        <v>70</v>
      </c>
      <c r="J191" s="92">
        <v>0</v>
      </c>
      <c r="K191" s="92">
        <v>0</v>
      </c>
      <c r="L191" s="92">
        <v>42.176750000000006</v>
      </c>
      <c r="M191" s="93">
        <v>1165.31</v>
      </c>
    </row>
    <row r="192" spans="1:13" s="86" customFormat="1" ht="18" customHeight="1" x14ac:dyDescent="0.2">
      <c r="A192" s="97"/>
      <c r="B192" s="87" t="s">
        <v>220</v>
      </c>
      <c r="C192" s="87"/>
      <c r="D192" s="87"/>
      <c r="E192" s="88" t="s">
        <v>221</v>
      </c>
      <c r="F192" s="88" t="s">
        <v>680</v>
      </c>
      <c r="G192" s="88" t="s">
        <v>540</v>
      </c>
      <c r="H192" s="92">
        <v>65.25</v>
      </c>
      <c r="I192" s="92">
        <v>60</v>
      </c>
      <c r="J192" s="92">
        <v>0</v>
      </c>
      <c r="K192" s="92">
        <v>0</v>
      </c>
      <c r="L192" s="92">
        <v>37.430250000000008</v>
      </c>
      <c r="M192" s="93">
        <v>1034.1600000000001</v>
      </c>
    </row>
    <row r="193" spans="1:13" s="86" customFormat="1" ht="18" customHeight="1" x14ac:dyDescent="0.2">
      <c r="A193" s="97"/>
      <c r="B193" s="87" t="s">
        <v>218</v>
      </c>
      <c r="C193" s="87"/>
      <c r="D193" s="87"/>
      <c r="E193" s="88" t="s">
        <v>219</v>
      </c>
      <c r="F193" s="88" t="s">
        <v>680</v>
      </c>
      <c r="G193" s="88" t="s">
        <v>540</v>
      </c>
      <c r="H193" s="92">
        <v>77.5</v>
      </c>
      <c r="I193" s="92">
        <v>45.9</v>
      </c>
      <c r="J193" s="92">
        <v>0</v>
      </c>
      <c r="K193" s="92">
        <v>0</v>
      </c>
      <c r="L193" s="92">
        <v>38.040200000000006</v>
      </c>
      <c r="M193" s="93">
        <v>1051.02</v>
      </c>
    </row>
    <row r="194" spans="1:13" s="86" customFormat="1" ht="18" customHeight="1" x14ac:dyDescent="0.2">
      <c r="A194" s="97"/>
      <c r="B194" s="87" t="s">
        <v>211</v>
      </c>
      <c r="C194" s="87"/>
      <c r="D194" s="87"/>
      <c r="E194" s="88" t="s">
        <v>212</v>
      </c>
      <c r="F194" s="88" t="s">
        <v>680</v>
      </c>
      <c r="G194" s="88" t="s">
        <v>540</v>
      </c>
      <c r="H194" s="92">
        <v>87.5</v>
      </c>
      <c r="I194" s="92">
        <v>100</v>
      </c>
      <c r="J194" s="92">
        <v>0</v>
      </c>
      <c r="K194" s="92">
        <v>0</v>
      </c>
      <c r="L194" s="92">
        <v>55.137500000000003</v>
      </c>
      <c r="M194" s="93">
        <v>1523.4</v>
      </c>
    </row>
    <row r="195" spans="1:13" s="86" customFormat="1" ht="18" customHeight="1" x14ac:dyDescent="0.2">
      <c r="A195" s="97"/>
      <c r="B195" s="87" t="s">
        <v>467</v>
      </c>
      <c r="C195" s="87"/>
      <c r="D195" s="87"/>
      <c r="E195" s="88" t="s">
        <v>502</v>
      </c>
      <c r="F195" s="88" t="s">
        <v>680</v>
      </c>
      <c r="G195" s="88" t="s">
        <v>540</v>
      </c>
      <c r="H195" s="92">
        <v>80.75</v>
      </c>
      <c r="I195" s="92">
        <v>60</v>
      </c>
      <c r="J195" s="92">
        <v>0</v>
      </c>
      <c r="K195" s="92">
        <v>0</v>
      </c>
      <c r="L195" s="92">
        <v>42.71575</v>
      </c>
      <c r="M195" s="93">
        <v>1180.2</v>
      </c>
    </row>
    <row r="196" spans="1:13" s="86" customFormat="1" ht="18" customHeight="1" x14ac:dyDescent="0.2">
      <c r="A196" s="97"/>
      <c r="B196" s="87" t="s">
        <v>812</v>
      </c>
      <c r="C196" s="87"/>
      <c r="D196" s="87"/>
      <c r="E196" s="88" t="s">
        <v>1245</v>
      </c>
      <c r="F196" s="88" t="s">
        <v>680</v>
      </c>
      <c r="G196" s="88" t="s">
        <v>540</v>
      </c>
      <c r="H196" s="92">
        <v>88.75</v>
      </c>
      <c r="I196" s="92">
        <v>80</v>
      </c>
      <c r="J196" s="92">
        <v>0</v>
      </c>
      <c r="K196" s="92">
        <v>0</v>
      </c>
      <c r="L196" s="92">
        <v>50.503750000000004</v>
      </c>
      <c r="M196" s="93">
        <v>1395.37</v>
      </c>
    </row>
    <row r="197" spans="1:13" s="86" customFormat="1" ht="18" customHeight="1" x14ac:dyDescent="0.2">
      <c r="A197" s="97"/>
      <c r="B197" s="87" t="s">
        <v>222</v>
      </c>
      <c r="C197" s="87"/>
      <c r="D197" s="87"/>
      <c r="E197" s="88" t="s">
        <v>564</v>
      </c>
      <c r="F197" s="88" t="s">
        <v>681</v>
      </c>
      <c r="G197" s="88" t="s">
        <v>540</v>
      </c>
      <c r="H197" s="92">
        <v>100</v>
      </c>
      <c r="I197" s="92">
        <v>100</v>
      </c>
      <c r="J197" s="92">
        <v>0</v>
      </c>
      <c r="K197" s="92">
        <v>0</v>
      </c>
      <c r="L197" s="92">
        <v>54</v>
      </c>
      <c r="M197" s="93">
        <v>1491.97</v>
      </c>
    </row>
    <row r="198" spans="1:13" s="86" customFormat="1" ht="18" customHeight="1" x14ac:dyDescent="0.2">
      <c r="A198" s="97"/>
      <c r="B198" s="87" t="s">
        <v>1000</v>
      </c>
      <c r="C198" s="87"/>
      <c r="D198" s="87"/>
      <c r="E198" s="88" t="s">
        <v>1001</v>
      </c>
      <c r="F198" s="88" t="s">
        <v>681</v>
      </c>
      <c r="G198" s="88" t="s">
        <v>540</v>
      </c>
      <c r="H198" s="92">
        <v>74.25</v>
      </c>
      <c r="I198" s="92">
        <v>70</v>
      </c>
      <c r="J198" s="92">
        <v>0</v>
      </c>
      <c r="K198" s="92">
        <v>73</v>
      </c>
      <c r="L198" s="92">
        <v>61.498250000000006</v>
      </c>
      <c r="M198" s="93">
        <v>1699.14</v>
      </c>
    </row>
    <row r="199" spans="1:13" s="86" customFormat="1" ht="18" customHeight="1" x14ac:dyDescent="0.2">
      <c r="A199" s="97"/>
      <c r="B199" s="87" t="s">
        <v>223</v>
      </c>
      <c r="C199" s="87"/>
      <c r="D199" s="87"/>
      <c r="E199" s="88" t="s">
        <v>224</v>
      </c>
      <c r="F199" s="88" t="s">
        <v>681</v>
      </c>
      <c r="G199" s="88" t="s">
        <v>540</v>
      </c>
      <c r="H199" s="92">
        <v>66.150000000000006</v>
      </c>
      <c r="I199" s="92">
        <v>80</v>
      </c>
      <c r="J199" s="92">
        <v>0</v>
      </c>
      <c r="K199" s="92">
        <v>0</v>
      </c>
      <c r="L199" s="92">
        <v>42.797150000000009</v>
      </c>
      <c r="M199" s="93">
        <v>1182.45</v>
      </c>
    </row>
    <row r="200" spans="1:13" s="86" customFormat="1" ht="18" customHeight="1" x14ac:dyDescent="0.2">
      <c r="A200" s="97"/>
      <c r="B200" s="87" t="s">
        <v>565</v>
      </c>
      <c r="C200" s="87"/>
      <c r="D200" s="87"/>
      <c r="E200" s="88" t="s">
        <v>566</v>
      </c>
      <c r="F200" s="88" t="s">
        <v>681</v>
      </c>
      <c r="G200" s="88" t="s">
        <v>540</v>
      </c>
      <c r="H200" s="92">
        <v>66.25</v>
      </c>
      <c r="I200" s="92">
        <v>80</v>
      </c>
      <c r="J200" s="92">
        <v>0</v>
      </c>
      <c r="K200" s="92">
        <v>0</v>
      </c>
      <c r="L200" s="92">
        <v>42.831250000000004</v>
      </c>
      <c r="M200" s="93">
        <v>1183.3900000000001</v>
      </c>
    </row>
    <row r="201" spans="1:13" s="86" customFormat="1" ht="18" customHeight="1" x14ac:dyDescent="0.2">
      <c r="A201" s="97"/>
      <c r="B201" s="87" t="s">
        <v>225</v>
      </c>
      <c r="C201" s="87"/>
      <c r="D201" s="87"/>
      <c r="E201" s="88" t="s">
        <v>226</v>
      </c>
      <c r="F201" s="88" t="s">
        <v>682</v>
      </c>
      <c r="G201" s="88" t="s">
        <v>540</v>
      </c>
      <c r="H201" s="92">
        <v>16.850000000000001</v>
      </c>
      <c r="I201" s="92">
        <v>50</v>
      </c>
      <c r="J201" s="92">
        <v>46.133333333333333</v>
      </c>
      <c r="K201" s="92">
        <v>0</v>
      </c>
      <c r="L201" s="92">
        <v>30.067583333333339</v>
      </c>
      <c r="M201" s="93">
        <v>830.74</v>
      </c>
    </row>
    <row r="202" spans="1:13" s="86" customFormat="1" ht="18" customHeight="1" x14ac:dyDescent="0.2">
      <c r="A202" s="97"/>
      <c r="B202" s="87" t="s">
        <v>1246</v>
      </c>
      <c r="C202" s="87"/>
      <c r="D202" s="87"/>
      <c r="E202" s="88" t="s">
        <v>1247</v>
      </c>
      <c r="F202" s="88" t="s">
        <v>1263</v>
      </c>
      <c r="G202" s="88" t="s">
        <v>540</v>
      </c>
      <c r="H202" s="92">
        <v>11.65</v>
      </c>
      <c r="I202" s="92">
        <v>0</v>
      </c>
      <c r="J202" s="92">
        <v>0</v>
      </c>
      <c r="K202" s="92">
        <v>0</v>
      </c>
      <c r="L202" s="92">
        <v>3.6114999999999999</v>
      </c>
      <c r="M202" s="93">
        <v>99.78</v>
      </c>
    </row>
    <row r="203" spans="1:13" s="86" customFormat="1" ht="18" customHeight="1" x14ac:dyDescent="0.2">
      <c r="A203" s="97"/>
      <c r="B203" s="87" t="s">
        <v>228</v>
      </c>
      <c r="C203" s="87"/>
      <c r="D203" s="87"/>
      <c r="E203" s="88" t="s">
        <v>229</v>
      </c>
      <c r="F203" s="88" t="s">
        <v>683</v>
      </c>
      <c r="G203" s="88" t="s">
        <v>540</v>
      </c>
      <c r="H203" s="92">
        <v>65.25</v>
      </c>
      <c r="I203" s="92">
        <v>0</v>
      </c>
      <c r="J203" s="92">
        <v>0</v>
      </c>
      <c r="K203" s="92">
        <v>0</v>
      </c>
      <c r="L203" s="92">
        <v>20.227499999999999</v>
      </c>
      <c r="M203" s="93">
        <v>558.87</v>
      </c>
    </row>
    <row r="204" spans="1:13" s="86" customFormat="1" ht="18" customHeight="1" x14ac:dyDescent="0.2">
      <c r="A204" s="97"/>
      <c r="B204" s="87" t="s">
        <v>1186</v>
      </c>
      <c r="C204" s="87"/>
      <c r="D204" s="87"/>
      <c r="E204" s="88" t="s">
        <v>1187</v>
      </c>
      <c r="F204" s="88" t="s">
        <v>684</v>
      </c>
      <c r="G204" s="88" t="s">
        <v>540</v>
      </c>
      <c r="H204" s="92">
        <v>78.75</v>
      </c>
      <c r="I204" s="92">
        <v>60</v>
      </c>
      <c r="J204" s="92">
        <v>47.2</v>
      </c>
      <c r="K204" s="92">
        <v>0</v>
      </c>
      <c r="L204" s="92">
        <v>49.068500000000007</v>
      </c>
      <c r="M204" s="93">
        <v>1355.72</v>
      </c>
    </row>
    <row r="205" spans="1:13" s="86" customFormat="1" ht="18" customHeight="1" x14ac:dyDescent="0.2">
      <c r="A205" s="97"/>
      <c r="B205" s="87" t="s">
        <v>1040</v>
      </c>
      <c r="C205" s="87"/>
      <c r="D205" s="87"/>
      <c r="E205" s="88" t="s">
        <v>1071</v>
      </c>
      <c r="F205" s="88" t="s">
        <v>684</v>
      </c>
      <c r="G205" s="88" t="s">
        <v>540</v>
      </c>
      <c r="H205" s="92">
        <v>87.5</v>
      </c>
      <c r="I205" s="92">
        <v>70</v>
      </c>
      <c r="J205" s="92">
        <v>0</v>
      </c>
      <c r="K205" s="92">
        <v>0</v>
      </c>
      <c r="L205" s="92">
        <v>43.225000000000001</v>
      </c>
      <c r="M205" s="93">
        <v>1194.27</v>
      </c>
    </row>
    <row r="206" spans="1:13" s="86" customFormat="1" ht="18" customHeight="1" x14ac:dyDescent="0.2">
      <c r="A206" s="97"/>
      <c r="B206" s="87" t="s">
        <v>1002</v>
      </c>
      <c r="C206" s="87"/>
      <c r="D206" s="87"/>
      <c r="E206" s="88" t="s">
        <v>1003</v>
      </c>
      <c r="F206" s="88" t="s">
        <v>684</v>
      </c>
      <c r="G206" s="88" t="s">
        <v>540</v>
      </c>
      <c r="H206" s="92">
        <v>19.649999999999999</v>
      </c>
      <c r="I206" s="92">
        <v>0</v>
      </c>
      <c r="J206" s="92">
        <v>0</v>
      </c>
      <c r="K206" s="92">
        <v>0</v>
      </c>
      <c r="L206" s="92">
        <v>6.0914999999999999</v>
      </c>
      <c r="M206" s="93">
        <v>168.3</v>
      </c>
    </row>
    <row r="207" spans="1:13" s="86" customFormat="1" ht="18" customHeight="1" x14ac:dyDescent="0.2">
      <c r="A207" s="97"/>
      <c r="B207" s="87" t="s">
        <v>813</v>
      </c>
      <c r="C207" s="87"/>
      <c r="D207" s="87"/>
      <c r="E207" s="88" t="s">
        <v>814</v>
      </c>
      <c r="F207" s="88" t="s">
        <v>684</v>
      </c>
      <c r="G207" s="88" t="s">
        <v>540</v>
      </c>
      <c r="H207" s="92">
        <v>100</v>
      </c>
      <c r="I207" s="92">
        <v>90</v>
      </c>
      <c r="J207" s="92">
        <v>0</v>
      </c>
      <c r="K207" s="92">
        <v>0</v>
      </c>
      <c r="L207" s="92">
        <v>51.7</v>
      </c>
      <c r="M207" s="93">
        <v>1428.42</v>
      </c>
    </row>
    <row r="208" spans="1:13" s="86" customFormat="1" ht="18" customHeight="1" x14ac:dyDescent="0.2">
      <c r="A208" s="97"/>
      <c r="B208" s="87" t="s">
        <v>1188</v>
      </c>
      <c r="C208" s="87"/>
      <c r="D208" s="87"/>
      <c r="E208" s="88" t="s">
        <v>1189</v>
      </c>
      <c r="F208" s="88" t="s">
        <v>684</v>
      </c>
      <c r="G208" s="88" t="s">
        <v>540</v>
      </c>
      <c r="H208" s="92">
        <v>77.5</v>
      </c>
      <c r="I208" s="92">
        <v>28</v>
      </c>
      <c r="J208" s="92">
        <v>0</v>
      </c>
      <c r="K208" s="92">
        <v>0</v>
      </c>
      <c r="L208" s="92">
        <v>30.465</v>
      </c>
      <c r="M208" s="93">
        <v>841.72</v>
      </c>
    </row>
    <row r="209" spans="1:13" s="86" customFormat="1" ht="18" customHeight="1" x14ac:dyDescent="0.2">
      <c r="A209" s="97"/>
      <c r="B209" s="87" t="s">
        <v>685</v>
      </c>
      <c r="C209" s="87"/>
      <c r="D209" s="87"/>
      <c r="E209" s="88" t="s">
        <v>686</v>
      </c>
      <c r="F209" s="88" t="s">
        <v>684</v>
      </c>
      <c r="G209" s="88" t="s">
        <v>540</v>
      </c>
      <c r="H209" s="92">
        <v>59.25</v>
      </c>
      <c r="I209" s="92">
        <v>100</v>
      </c>
      <c r="J209" s="92">
        <v>0</v>
      </c>
      <c r="K209" s="92">
        <v>0</v>
      </c>
      <c r="L209" s="92">
        <v>45.504250000000006</v>
      </c>
      <c r="M209" s="93">
        <v>1257.24</v>
      </c>
    </row>
    <row r="210" spans="1:13" s="86" customFormat="1" ht="18" customHeight="1" x14ac:dyDescent="0.2">
      <c r="A210" s="97"/>
      <c r="B210" s="87" t="s">
        <v>815</v>
      </c>
      <c r="C210" s="87"/>
      <c r="D210" s="87"/>
      <c r="E210" s="88" t="s">
        <v>816</v>
      </c>
      <c r="F210" s="88" t="s">
        <v>684</v>
      </c>
      <c r="G210" s="88" t="s">
        <v>540</v>
      </c>
      <c r="H210" s="92">
        <v>20.65</v>
      </c>
      <c r="I210" s="92">
        <v>0</v>
      </c>
      <c r="J210" s="92">
        <v>0</v>
      </c>
      <c r="K210" s="92">
        <v>0</v>
      </c>
      <c r="L210" s="92">
        <v>6.4014999999999995</v>
      </c>
      <c r="M210" s="93">
        <v>176.87</v>
      </c>
    </row>
    <row r="211" spans="1:13" s="86" customFormat="1" ht="18" customHeight="1" x14ac:dyDescent="0.2">
      <c r="A211" s="97"/>
      <c r="B211" s="87" t="s">
        <v>233</v>
      </c>
      <c r="C211" s="87"/>
      <c r="D211" s="87"/>
      <c r="E211" s="88" t="s">
        <v>234</v>
      </c>
      <c r="F211" s="88" t="s">
        <v>684</v>
      </c>
      <c r="G211" s="88" t="s">
        <v>540</v>
      </c>
      <c r="H211" s="92">
        <v>81.25</v>
      </c>
      <c r="I211" s="92">
        <v>60</v>
      </c>
      <c r="J211" s="92">
        <v>0</v>
      </c>
      <c r="K211" s="92">
        <v>0</v>
      </c>
      <c r="L211" s="92">
        <v>38.987499999999997</v>
      </c>
      <c r="M211" s="93">
        <v>1077.19</v>
      </c>
    </row>
    <row r="212" spans="1:13" s="86" customFormat="1" ht="18" customHeight="1" x14ac:dyDescent="0.2">
      <c r="A212" s="97"/>
      <c r="B212" s="87" t="s">
        <v>817</v>
      </c>
      <c r="C212" s="87"/>
      <c r="D212" s="87"/>
      <c r="E212" s="88" t="s">
        <v>818</v>
      </c>
      <c r="F212" s="88" t="s">
        <v>684</v>
      </c>
      <c r="G212" s="88" t="s">
        <v>540</v>
      </c>
      <c r="H212" s="92">
        <v>85.25</v>
      </c>
      <c r="I212" s="92">
        <v>0</v>
      </c>
      <c r="J212" s="92">
        <v>0</v>
      </c>
      <c r="K212" s="92">
        <v>0</v>
      </c>
      <c r="L212" s="92">
        <v>26.427499999999998</v>
      </c>
      <c r="M212" s="93">
        <v>730.17</v>
      </c>
    </row>
    <row r="213" spans="1:13" s="86" customFormat="1" ht="18" customHeight="1" x14ac:dyDescent="0.2">
      <c r="A213" s="97"/>
      <c r="B213" s="87" t="s">
        <v>819</v>
      </c>
      <c r="C213" s="87"/>
      <c r="D213" s="87"/>
      <c r="E213" s="88" t="s">
        <v>820</v>
      </c>
      <c r="F213" s="88" t="s">
        <v>684</v>
      </c>
      <c r="G213" s="88" t="s">
        <v>540</v>
      </c>
      <c r="H213" s="92">
        <v>12.75</v>
      </c>
      <c r="I213" s="92">
        <v>0</v>
      </c>
      <c r="J213" s="92">
        <v>0</v>
      </c>
      <c r="K213" s="92">
        <v>0</v>
      </c>
      <c r="L213" s="92">
        <v>3.9525000000000001</v>
      </c>
      <c r="M213" s="93">
        <v>109.2</v>
      </c>
    </row>
    <row r="214" spans="1:13" s="86" customFormat="1" ht="18" customHeight="1" x14ac:dyDescent="0.2">
      <c r="A214" s="97"/>
      <c r="B214" s="87" t="s">
        <v>235</v>
      </c>
      <c r="C214" s="87"/>
      <c r="D214" s="87"/>
      <c r="E214" s="88" t="s">
        <v>236</v>
      </c>
      <c r="F214" s="88" t="s">
        <v>684</v>
      </c>
      <c r="G214" s="88" t="s">
        <v>540</v>
      </c>
      <c r="H214" s="92">
        <v>71.75</v>
      </c>
      <c r="I214" s="92">
        <v>60</v>
      </c>
      <c r="J214" s="92">
        <v>45.6</v>
      </c>
      <c r="K214" s="92">
        <v>0</v>
      </c>
      <c r="L214" s="92">
        <v>46.530500000000004</v>
      </c>
      <c r="M214" s="93">
        <v>1285.5999999999999</v>
      </c>
    </row>
    <row r="215" spans="1:13" s="86" customFormat="1" ht="18" customHeight="1" x14ac:dyDescent="0.2">
      <c r="A215" s="97"/>
      <c r="B215" s="87" t="s">
        <v>237</v>
      </c>
      <c r="C215" s="87"/>
      <c r="D215" s="87"/>
      <c r="E215" s="88" t="s">
        <v>238</v>
      </c>
      <c r="F215" s="88" t="s">
        <v>684</v>
      </c>
      <c r="G215" s="88" t="s">
        <v>540</v>
      </c>
      <c r="H215" s="92">
        <v>38.6</v>
      </c>
      <c r="I215" s="92">
        <v>0</v>
      </c>
      <c r="J215" s="92">
        <v>0</v>
      </c>
      <c r="K215" s="92">
        <v>0</v>
      </c>
      <c r="L215" s="92">
        <v>11.966000000000001</v>
      </c>
      <c r="M215" s="93">
        <v>330.61</v>
      </c>
    </row>
    <row r="216" spans="1:13" s="86" customFormat="1" ht="18" customHeight="1" x14ac:dyDescent="0.2">
      <c r="A216" s="97"/>
      <c r="B216" s="87" t="s">
        <v>821</v>
      </c>
      <c r="C216" s="87"/>
      <c r="D216" s="87"/>
      <c r="E216" s="88" t="s">
        <v>822</v>
      </c>
      <c r="F216" s="88" t="s">
        <v>684</v>
      </c>
      <c r="G216" s="88" t="s">
        <v>540</v>
      </c>
      <c r="H216" s="92">
        <v>38.450000000000003</v>
      </c>
      <c r="I216" s="92">
        <v>22.4</v>
      </c>
      <c r="J216" s="92">
        <v>0</v>
      </c>
      <c r="K216" s="92">
        <v>0</v>
      </c>
      <c r="L216" s="92">
        <v>18.778650000000003</v>
      </c>
      <c r="M216" s="93">
        <v>518.84</v>
      </c>
    </row>
    <row r="217" spans="1:13" s="86" customFormat="1" ht="18" customHeight="1" x14ac:dyDescent="0.2">
      <c r="A217" s="97"/>
      <c r="B217" s="87" t="s">
        <v>823</v>
      </c>
      <c r="C217" s="87"/>
      <c r="D217" s="87"/>
      <c r="E217" s="88" t="s">
        <v>824</v>
      </c>
      <c r="F217" s="88" t="s">
        <v>684</v>
      </c>
      <c r="G217" s="88" t="s">
        <v>540</v>
      </c>
      <c r="H217" s="92">
        <v>95</v>
      </c>
      <c r="I217" s="92">
        <v>90</v>
      </c>
      <c r="J217" s="92">
        <v>80.8</v>
      </c>
      <c r="K217" s="92">
        <v>0</v>
      </c>
      <c r="L217" s="92">
        <v>68.733999999999995</v>
      </c>
      <c r="M217" s="93">
        <v>1899.06</v>
      </c>
    </row>
    <row r="218" spans="1:13" s="86" customFormat="1" ht="18" customHeight="1" x14ac:dyDescent="0.2">
      <c r="A218" s="97"/>
      <c r="B218" s="87" t="s">
        <v>1190</v>
      </c>
      <c r="C218" s="87"/>
      <c r="D218" s="87"/>
      <c r="E218" s="88" t="s">
        <v>1191</v>
      </c>
      <c r="F218" s="88" t="s">
        <v>684</v>
      </c>
      <c r="G218" s="88" t="s">
        <v>540</v>
      </c>
      <c r="H218" s="92">
        <v>54.45</v>
      </c>
      <c r="I218" s="92">
        <v>58.6</v>
      </c>
      <c r="J218" s="92">
        <v>77.599999999999994</v>
      </c>
      <c r="K218" s="92">
        <v>0</v>
      </c>
      <c r="L218" s="92">
        <v>48.205500000000001</v>
      </c>
      <c r="M218" s="93">
        <v>1331.87</v>
      </c>
    </row>
    <row r="219" spans="1:13" s="86" customFormat="1" ht="18" customHeight="1" x14ac:dyDescent="0.2">
      <c r="A219" s="97"/>
      <c r="B219" s="87" t="s">
        <v>239</v>
      </c>
      <c r="C219" s="87"/>
      <c r="D219" s="87"/>
      <c r="E219" s="88" t="s">
        <v>240</v>
      </c>
      <c r="F219" s="88" t="s">
        <v>684</v>
      </c>
      <c r="G219" s="88" t="s">
        <v>540</v>
      </c>
      <c r="H219" s="92">
        <v>96.25</v>
      </c>
      <c r="I219" s="92">
        <v>28.4</v>
      </c>
      <c r="J219" s="92">
        <v>100</v>
      </c>
      <c r="K219" s="92">
        <v>0</v>
      </c>
      <c r="L219" s="92">
        <v>59.369500000000002</v>
      </c>
      <c r="M219" s="93">
        <v>1640.33</v>
      </c>
    </row>
    <row r="220" spans="1:13" s="86" customFormat="1" ht="18" customHeight="1" x14ac:dyDescent="0.2">
      <c r="A220" s="97"/>
      <c r="B220" s="87" t="s">
        <v>1192</v>
      </c>
      <c r="C220" s="87"/>
      <c r="D220" s="87"/>
      <c r="E220" s="88" t="s">
        <v>1193</v>
      </c>
      <c r="F220" s="88" t="s">
        <v>684</v>
      </c>
      <c r="G220" s="88" t="s">
        <v>540</v>
      </c>
      <c r="H220" s="92">
        <v>11.45</v>
      </c>
      <c r="I220" s="92">
        <v>80</v>
      </c>
      <c r="J220" s="92">
        <v>29.066666666666666</v>
      </c>
      <c r="K220" s="92">
        <v>0</v>
      </c>
      <c r="L220" s="92">
        <v>28.634833333333333</v>
      </c>
      <c r="M220" s="93">
        <v>791.15</v>
      </c>
    </row>
    <row r="221" spans="1:13" s="86" customFormat="1" ht="18" customHeight="1" x14ac:dyDescent="0.2">
      <c r="A221" s="97"/>
      <c r="B221" s="87" t="s">
        <v>567</v>
      </c>
      <c r="C221" s="87"/>
      <c r="D221" s="87"/>
      <c r="E221" s="88" t="s">
        <v>568</v>
      </c>
      <c r="F221" s="88" t="s">
        <v>684</v>
      </c>
      <c r="G221" s="88" t="s">
        <v>540</v>
      </c>
      <c r="H221" s="92">
        <v>51.2</v>
      </c>
      <c r="I221" s="92">
        <v>0</v>
      </c>
      <c r="J221" s="92">
        <v>0</v>
      </c>
      <c r="K221" s="92">
        <v>0</v>
      </c>
      <c r="L221" s="92">
        <v>15.872</v>
      </c>
      <c r="M221" s="93">
        <v>438.53</v>
      </c>
    </row>
    <row r="222" spans="1:13" s="86" customFormat="1" ht="18" customHeight="1" x14ac:dyDescent="0.2">
      <c r="A222" s="97"/>
      <c r="B222" s="87" t="s">
        <v>936</v>
      </c>
      <c r="C222" s="87"/>
      <c r="D222" s="87"/>
      <c r="E222" s="88" t="s">
        <v>937</v>
      </c>
      <c r="F222" s="88" t="s">
        <v>684</v>
      </c>
      <c r="G222" s="88" t="s">
        <v>540</v>
      </c>
      <c r="H222" s="92">
        <v>97.5</v>
      </c>
      <c r="I222" s="92">
        <v>90</v>
      </c>
      <c r="J222" s="92">
        <v>0</v>
      </c>
      <c r="K222" s="92">
        <v>0</v>
      </c>
      <c r="L222" s="92">
        <v>50.924999999999997</v>
      </c>
      <c r="M222" s="93">
        <v>1407.01</v>
      </c>
    </row>
    <row r="223" spans="1:13" s="86" customFormat="1" ht="18" customHeight="1" x14ac:dyDescent="0.2">
      <c r="A223" s="97"/>
      <c r="B223" s="87" t="s">
        <v>825</v>
      </c>
      <c r="C223" s="87"/>
      <c r="D223" s="87"/>
      <c r="E223" s="88" t="s">
        <v>826</v>
      </c>
      <c r="F223" s="88" t="s">
        <v>684</v>
      </c>
      <c r="G223" s="88" t="s">
        <v>540</v>
      </c>
      <c r="H223" s="92">
        <v>57.3</v>
      </c>
      <c r="I223" s="92">
        <v>0</v>
      </c>
      <c r="J223" s="92">
        <v>0</v>
      </c>
      <c r="K223" s="92">
        <v>0</v>
      </c>
      <c r="L223" s="92">
        <v>17.762999999999998</v>
      </c>
      <c r="M223" s="93">
        <v>490.78</v>
      </c>
    </row>
    <row r="224" spans="1:13" s="86" customFormat="1" ht="18" customHeight="1" x14ac:dyDescent="0.2">
      <c r="A224" s="97"/>
      <c r="B224" s="87" t="s">
        <v>687</v>
      </c>
      <c r="C224" s="87"/>
      <c r="D224" s="87"/>
      <c r="E224" s="88" t="s">
        <v>688</v>
      </c>
      <c r="F224" s="88" t="s">
        <v>684</v>
      </c>
      <c r="G224" s="88" t="s">
        <v>540</v>
      </c>
      <c r="H224" s="92">
        <v>56.35</v>
      </c>
      <c r="I224" s="92">
        <v>60</v>
      </c>
      <c r="J224" s="92">
        <v>0</v>
      </c>
      <c r="K224" s="92">
        <v>0</v>
      </c>
      <c r="L224" s="92">
        <v>31.2685</v>
      </c>
      <c r="M224" s="93">
        <v>863.92</v>
      </c>
    </row>
    <row r="225" spans="1:13" s="86" customFormat="1" ht="18" customHeight="1" x14ac:dyDescent="0.2">
      <c r="A225" s="97"/>
      <c r="B225" s="87" t="s">
        <v>503</v>
      </c>
      <c r="C225" s="87"/>
      <c r="D225" s="87"/>
      <c r="E225" s="88" t="s">
        <v>504</v>
      </c>
      <c r="F225" s="88" t="s">
        <v>684</v>
      </c>
      <c r="G225" s="88" t="s">
        <v>540</v>
      </c>
      <c r="H225" s="92">
        <v>88.75</v>
      </c>
      <c r="I225" s="92">
        <v>80</v>
      </c>
      <c r="J225" s="92">
        <v>0</v>
      </c>
      <c r="K225" s="92">
        <v>0</v>
      </c>
      <c r="L225" s="92">
        <v>50.503750000000004</v>
      </c>
      <c r="M225" s="93">
        <v>1395.37</v>
      </c>
    </row>
    <row r="226" spans="1:13" s="86" customFormat="1" ht="18" customHeight="1" x14ac:dyDescent="0.2">
      <c r="A226" s="97"/>
      <c r="B226" s="87" t="s">
        <v>241</v>
      </c>
      <c r="C226" s="87"/>
      <c r="D226" s="87"/>
      <c r="E226" s="88" t="s">
        <v>242</v>
      </c>
      <c r="F226" s="88" t="s">
        <v>684</v>
      </c>
      <c r="G226" s="88" t="s">
        <v>540</v>
      </c>
      <c r="H226" s="92">
        <v>55.7</v>
      </c>
      <c r="I226" s="92">
        <v>0</v>
      </c>
      <c r="J226" s="92">
        <v>80</v>
      </c>
      <c r="K226" s="92">
        <v>0</v>
      </c>
      <c r="L226" s="92">
        <v>39.233700000000006</v>
      </c>
      <c r="M226" s="93">
        <v>1083.99</v>
      </c>
    </row>
    <row r="227" spans="1:13" s="86" customFormat="1" ht="18" customHeight="1" x14ac:dyDescent="0.2">
      <c r="A227" s="97"/>
      <c r="B227" s="87" t="s">
        <v>247</v>
      </c>
      <c r="C227" s="87"/>
      <c r="D227" s="87"/>
      <c r="E227" s="88" t="s">
        <v>187</v>
      </c>
      <c r="F227" s="88" t="s">
        <v>684</v>
      </c>
      <c r="G227" s="88" t="s">
        <v>540</v>
      </c>
      <c r="H227" s="92">
        <v>85.5</v>
      </c>
      <c r="I227" s="92">
        <v>80</v>
      </c>
      <c r="J227" s="92">
        <v>30.666666666666664</v>
      </c>
      <c r="K227" s="92">
        <v>0</v>
      </c>
      <c r="L227" s="92">
        <v>57.154166666666676</v>
      </c>
      <c r="M227" s="93">
        <v>1579.12</v>
      </c>
    </row>
    <row r="228" spans="1:13" s="86" customFormat="1" ht="18" customHeight="1" x14ac:dyDescent="0.2">
      <c r="A228" s="97"/>
      <c r="B228" s="87" t="s">
        <v>253</v>
      </c>
      <c r="C228" s="87"/>
      <c r="D228" s="87"/>
      <c r="E228" s="88" t="s">
        <v>254</v>
      </c>
      <c r="F228" s="88" t="s">
        <v>684</v>
      </c>
      <c r="G228" s="88" t="s">
        <v>540</v>
      </c>
      <c r="H228" s="92">
        <v>63</v>
      </c>
      <c r="I228" s="92">
        <v>70</v>
      </c>
      <c r="J228" s="92">
        <v>0</v>
      </c>
      <c r="K228" s="92">
        <v>0</v>
      </c>
      <c r="L228" s="92">
        <v>39.193000000000005</v>
      </c>
      <c r="M228" s="93">
        <v>1082.8699999999999</v>
      </c>
    </row>
    <row r="229" spans="1:13" s="86" customFormat="1" ht="18" customHeight="1" x14ac:dyDescent="0.2">
      <c r="A229" s="97"/>
      <c r="B229" s="87" t="s">
        <v>248</v>
      </c>
      <c r="C229" s="87"/>
      <c r="D229" s="87"/>
      <c r="E229" s="88" t="s">
        <v>505</v>
      </c>
      <c r="F229" s="88" t="s">
        <v>684</v>
      </c>
      <c r="G229" s="88" t="s">
        <v>540</v>
      </c>
      <c r="H229" s="92">
        <v>14.75</v>
      </c>
      <c r="I229" s="92">
        <v>0</v>
      </c>
      <c r="J229" s="92">
        <v>46.666666666666671</v>
      </c>
      <c r="K229" s="92">
        <v>0</v>
      </c>
      <c r="L229" s="92">
        <v>16.836416666666668</v>
      </c>
      <c r="M229" s="93">
        <v>465.18</v>
      </c>
    </row>
    <row r="230" spans="1:13" s="86" customFormat="1" ht="18" customHeight="1" x14ac:dyDescent="0.2">
      <c r="A230" s="97"/>
      <c r="B230" s="87" t="s">
        <v>249</v>
      </c>
      <c r="C230" s="87"/>
      <c r="D230" s="87"/>
      <c r="E230" s="88" t="s">
        <v>250</v>
      </c>
      <c r="F230" s="88" t="s">
        <v>684</v>
      </c>
      <c r="G230" s="88" t="s">
        <v>540</v>
      </c>
      <c r="H230" s="92">
        <v>73.75</v>
      </c>
      <c r="I230" s="92">
        <v>80</v>
      </c>
      <c r="J230" s="92">
        <v>0</v>
      </c>
      <c r="K230" s="92">
        <v>0</v>
      </c>
      <c r="L230" s="92">
        <v>45.388750000000009</v>
      </c>
      <c r="M230" s="93">
        <v>1254.05</v>
      </c>
    </row>
    <row r="231" spans="1:13" s="86" customFormat="1" ht="18" customHeight="1" x14ac:dyDescent="0.2">
      <c r="A231" s="97"/>
      <c r="B231" s="87" t="s">
        <v>569</v>
      </c>
      <c r="C231" s="87"/>
      <c r="D231" s="87"/>
      <c r="E231" s="88" t="s">
        <v>570</v>
      </c>
      <c r="F231" s="88" t="s">
        <v>684</v>
      </c>
      <c r="G231" s="88" t="s">
        <v>540</v>
      </c>
      <c r="H231" s="92">
        <v>100</v>
      </c>
      <c r="I231" s="92">
        <v>90</v>
      </c>
      <c r="J231" s="92">
        <v>80</v>
      </c>
      <c r="K231" s="92">
        <v>0</v>
      </c>
      <c r="L231" s="92">
        <v>77.110000000000014</v>
      </c>
      <c r="M231" s="93">
        <v>2130.48</v>
      </c>
    </row>
    <row r="232" spans="1:13" s="86" customFormat="1" ht="18" customHeight="1" x14ac:dyDescent="0.2">
      <c r="A232" s="97"/>
      <c r="B232" s="87" t="s">
        <v>257</v>
      </c>
      <c r="C232" s="87"/>
      <c r="D232" s="87"/>
      <c r="E232" s="88" t="s">
        <v>571</v>
      </c>
      <c r="F232" s="88" t="s">
        <v>689</v>
      </c>
      <c r="G232" s="88" t="s">
        <v>540</v>
      </c>
      <c r="H232" s="92">
        <v>91.25</v>
      </c>
      <c r="I232" s="92">
        <v>100</v>
      </c>
      <c r="J232" s="92">
        <v>0</v>
      </c>
      <c r="K232" s="92">
        <v>0</v>
      </c>
      <c r="L232" s="92">
        <v>56.416250000000005</v>
      </c>
      <c r="M232" s="93">
        <v>1558.73</v>
      </c>
    </row>
    <row r="233" spans="1:13" s="86" customFormat="1" ht="18" customHeight="1" x14ac:dyDescent="0.2">
      <c r="A233" s="97"/>
      <c r="B233" s="87" t="s">
        <v>938</v>
      </c>
      <c r="C233" s="87"/>
      <c r="D233" s="87"/>
      <c r="E233" s="88" t="s">
        <v>939</v>
      </c>
      <c r="F233" s="88" t="s">
        <v>1004</v>
      </c>
      <c r="G233" s="88" t="s">
        <v>540</v>
      </c>
      <c r="H233" s="92">
        <v>29.4</v>
      </c>
      <c r="I233" s="92">
        <v>0</v>
      </c>
      <c r="J233" s="92">
        <v>0</v>
      </c>
      <c r="K233" s="92">
        <v>0</v>
      </c>
      <c r="L233" s="92">
        <v>9.113999999999999</v>
      </c>
      <c r="M233" s="93">
        <v>251.81</v>
      </c>
    </row>
    <row r="234" spans="1:13" s="86" customFormat="1" ht="18" customHeight="1" x14ac:dyDescent="0.2">
      <c r="A234" s="97"/>
      <c r="B234" s="87" t="s">
        <v>203</v>
      </c>
      <c r="C234" s="87"/>
      <c r="D234" s="87"/>
      <c r="E234" s="88" t="s">
        <v>204</v>
      </c>
      <c r="F234" s="88" t="s">
        <v>690</v>
      </c>
      <c r="G234" s="88" t="s">
        <v>540</v>
      </c>
      <c r="H234" s="92">
        <v>57.7</v>
      </c>
      <c r="I234" s="92">
        <v>80</v>
      </c>
      <c r="J234" s="92">
        <v>60.533333333333331</v>
      </c>
      <c r="K234" s="92">
        <v>0</v>
      </c>
      <c r="L234" s="92">
        <v>55.230633333333344</v>
      </c>
      <c r="M234" s="93">
        <v>1525.97</v>
      </c>
    </row>
    <row r="235" spans="1:13" s="86" customFormat="1" ht="18" customHeight="1" x14ac:dyDescent="0.2">
      <c r="A235" s="97"/>
      <c r="B235" s="87" t="s">
        <v>347</v>
      </c>
      <c r="C235" s="87"/>
      <c r="D235" s="87"/>
      <c r="E235" s="88" t="s">
        <v>348</v>
      </c>
      <c r="F235" s="88" t="s">
        <v>691</v>
      </c>
      <c r="G235" s="88" t="s">
        <v>540</v>
      </c>
      <c r="H235" s="92">
        <v>81.25</v>
      </c>
      <c r="I235" s="92">
        <v>90</v>
      </c>
      <c r="J235" s="92">
        <v>52.533333333333331</v>
      </c>
      <c r="K235" s="92">
        <v>0</v>
      </c>
      <c r="L235" s="92">
        <v>63.767183333333342</v>
      </c>
      <c r="M235" s="93">
        <v>1761.83</v>
      </c>
    </row>
    <row r="236" spans="1:13" s="86" customFormat="1" ht="18" customHeight="1" x14ac:dyDescent="0.2">
      <c r="A236" s="97"/>
      <c r="B236" s="87" t="s">
        <v>349</v>
      </c>
      <c r="C236" s="87"/>
      <c r="D236" s="87"/>
      <c r="E236" s="88" t="s">
        <v>350</v>
      </c>
      <c r="F236" s="88" t="s">
        <v>692</v>
      </c>
      <c r="G236" s="88" t="s">
        <v>540</v>
      </c>
      <c r="H236" s="92">
        <v>63.8</v>
      </c>
      <c r="I236" s="92">
        <v>90</v>
      </c>
      <c r="J236" s="92">
        <v>28</v>
      </c>
      <c r="K236" s="92">
        <v>0</v>
      </c>
      <c r="L236" s="92">
        <v>51.609799999999993</v>
      </c>
      <c r="M236" s="93">
        <v>1425.93</v>
      </c>
    </row>
    <row r="237" spans="1:13" s="86" customFormat="1" ht="18" customHeight="1" x14ac:dyDescent="0.2">
      <c r="A237" s="97"/>
      <c r="B237" s="87" t="s">
        <v>940</v>
      </c>
      <c r="C237" s="87"/>
      <c r="D237" s="87"/>
      <c r="E237" s="88" t="s">
        <v>941</v>
      </c>
      <c r="F237" s="88" t="s">
        <v>942</v>
      </c>
      <c r="G237" s="88" t="s">
        <v>540</v>
      </c>
      <c r="H237" s="92">
        <v>65.900000000000006</v>
      </c>
      <c r="I237" s="92">
        <v>44.2</v>
      </c>
      <c r="J237" s="92">
        <v>58.4</v>
      </c>
      <c r="K237" s="92">
        <v>0</v>
      </c>
      <c r="L237" s="92">
        <v>48.429700000000004</v>
      </c>
      <c r="M237" s="93">
        <v>1338.07</v>
      </c>
    </row>
    <row r="238" spans="1:13" s="86" customFormat="1" ht="18" customHeight="1" x14ac:dyDescent="0.2">
      <c r="A238" s="97"/>
      <c r="B238" s="87" t="s">
        <v>265</v>
      </c>
      <c r="C238" s="87"/>
      <c r="D238" s="87"/>
      <c r="E238" s="88" t="s">
        <v>266</v>
      </c>
      <c r="F238" s="88" t="s">
        <v>693</v>
      </c>
      <c r="G238" s="88" t="s">
        <v>540</v>
      </c>
      <c r="H238" s="92">
        <v>46.2</v>
      </c>
      <c r="I238" s="92">
        <v>33.200000000000003</v>
      </c>
      <c r="J238" s="92">
        <v>42.4</v>
      </c>
      <c r="K238" s="92">
        <v>0</v>
      </c>
      <c r="L238" s="92">
        <v>31.71</v>
      </c>
      <c r="M238" s="93">
        <v>876.12</v>
      </c>
    </row>
    <row r="239" spans="1:13" s="86" customFormat="1" ht="18" customHeight="1" x14ac:dyDescent="0.2">
      <c r="A239" s="97"/>
      <c r="B239" s="87" t="s">
        <v>694</v>
      </c>
      <c r="C239" s="87"/>
      <c r="D239" s="87"/>
      <c r="E239" s="88" t="s">
        <v>695</v>
      </c>
      <c r="F239" s="88" t="s">
        <v>696</v>
      </c>
      <c r="G239" s="88" t="s">
        <v>540</v>
      </c>
      <c r="H239" s="92">
        <v>93.75</v>
      </c>
      <c r="I239" s="92">
        <v>100</v>
      </c>
      <c r="J239" s="92">
        <v>0</v>
      </c>
      <c r="K239" s="92">
        <v>0</v>
      </c>
      <c r="L239" s="92">
        <v>52.0625</v>
      </c>
      <c r="M239" s="93">
        <v>1438.44</v>
      </c>
    </row>
    <row r="240" spans="1:13" s="86" customFormat="1" ht="18" customHeight="1" x14ac:dyDescent="0.2">
      <c r="A240" s="97"/>
      <c r="B240" s="87" t="s">
        <v>1248</v>
      </c>
      <c r="C240" s="87"/>
      <c r="D240" s="87"/>
      <c r="E240" s="88" t="s">
        <v>1249</v>
      </c>
      <c r="F240" s="88" t="s">
        <v>697</v>
      </c>
      <c r="G240" s="88" t="s">
        <v>540</v>
      </c>
      <c r="H240" s="92">
        <v>28</v>
      </c>
      <c r="I240" s="92">
        <v>0</v>
      </c>
      <c r="J240" s="92">
        <v>0</v>
      </c>
      <c r="K240" s="92">
        <v>0</v>
      </c>
      <c r="L240" s="92">
        <v>8.68</v>
      </c>
      <c r="M240" s="93">
        <v>239.82</v>
      </c>
    </row>
    <row r="241" spans="1:13" s="86" customFormat="1" ht="18" customHeight="1" x14ac:dyDescent="0.2">
      <c r="A241" s="97"/>
      <c r="B241" s="87" t="s">
        <v>468</v>
      </c>
      <c r="C241" s="87"/>
      <c r="D241" s="87"/>
      <c r="E241" s="88" t="s">
        <v>469</v>
      </c>
      <c r="F241" s="88" t="s">
        <v>698</v>
      </c>
      <c r="G241" s="88" t="s">
        <v>540</v>
      </c>
      <c r="H241" s="92">
        <v>68.75</v>
      </c>
      <c r="I241" s="92">
        <v>90</v>
      </c>
      <c r="J241" s="92">
        <v>0</v>
      </c>
      <c r="K241" s="92">
        <v>0</v>
      </c>
      <c r="L241" s="92">
        <v>46.213750000000005</v>
      </c>
      <c r="M241" s="93">
        <v>1276.8399999999999</v>
      </c>
    </row>
    <row r="242" spans="1:13" s="86" customFormat="1" ht="18" customHeight="1" x14ac:dyDescent="0.2">
      <c r="A242" s="97"/>
      <c r="B242" s="87" t="s">
        <v>470</v>
      </c>
      <c r="C242" s="87"/>
      <c r="D242" s="87"/>
      <c r="E242" s="88" t="s">
        <v>471</v>
      </c>
      <c r="F242" s="88" t="s">
        <v>698</v>
      </c>
      <c r="G242" s="88" t="s">
        <v>540</v>
      </c>
      <c r="H242" s="92">
        <v>92.5</v>
      </c>
      <c r="I242" s="92">
        <v>50</v>
      </c>
      <c r="J242" s="92">
        <v>0</v>
      </c>
      <c r="K242" s="92">
        <v>0</v>
      </c>
      <c r="L242" s="92">
        <v>44.192500000000003</v>
      </c>
      <c r="M242" s="93">
        <v>1221</v>
      </c>
    </row>
    <row r="243" spans="1:13" s="86" customFormat="1" ht="18" customHeight="1" x14ac:dyDescent="0.2">
      <c r="A243" s="97"/>
      <c r="B243" s="87" t="s">
        <v>943</v>
      </c>
      <c r="C243" s="87"/>
      <c r="D243" s="87"/>
      <c r="E243" s="88" t="s">
        <v>944</v>
      </c>
      <c r="F243" s="88" t="s">
        <v>698</v>
      </c>
      <c r="G243" s="88" t="s">
        <v>540</v>
      </c>
      <c r="H243" s="92">
        <v>79.8</v>
      </c>
      <c r="I243" s="92">
        <v>50</v>
      </c>
      <c r="J243" s="92">
        <v>0</v>
      </c>
      <c r="K243" s="92">
        <v>0</v>
      </c>
      <c r="L243" s="92">
        <v>39.861800000000002</v>
      </c>
      <c r="M243" s="93">
        <v>1101.3499999999999</v>
      </c>
    </row>
    <row r="244" spans="1:13" s="86" customFormat="1" ht="18" customHeight="1" x14ac:dyDescent="0.2">
      <c r="A244" s="97"/>
      <c r="B244" s="87" t="s">
        <v>267</v>
      </c>
      <c r="C244" s="87"/>
      <c r="D244" s="87"/>
      <c r="E244" s="88" t="s">
        <v>268</v>
      </c>
      <c r="F244" s="88" t="s">
        <v>698</v>
      </c>
      <c r="G244" s="88" t="s">
        <v>540</v>
      </c>
      <c r="H244" s="92">
        <v>100</v>
      </c>
      <c r="I244" s="92">
        <v>100</v>
      </c>
      <c r="J244" s="92">
        <v>62.666666666666664</v>
      </c>
      <c r="K244" s="92">
        <v>0</v>
      </c>
      <c r="L244" s="92">
        <v>68.413333333333327</v>
      </c>
      <c r="M244" s="93">
        <v>1890.2</v>
      </c>
    </row>
    <row r="245" spans="1:13" s="86" customFormat="1" ht="18" customHeight="1" x14ac:dyDescent="0.2">
      <c r="A245" s="97"/>
      <c r="B245" s="87" t="s">
        <v>1041</v>
      </c>
      <c r="C245" s="87"/>
      <c r="D245" s="87"/>
      <c r="E245" s="88" t="s">
        <v>1072</v>
      </c>
      <c r="F245" s="88" t="s">
        <v>1073</v>
      </c>
      <c r="G245" s="88" t="s">
        <v>540</v>
      </c>
      <c r="H245" s="92">
        <v>43.05</v>
      </c>
      <c r="I245" s="92">
        <v>80</v>
      </c>
      <c r="J245" s="92">
        <v>60.533333333333331</v>
      </c>
      <c r="K245" s="92">
        <v>0</v>
      </c>
      <c r="L245" s="92">
        <v>50.234983333333332</v>
      </c>
      <c r="M245" s="93">
        <v>1387.95</v>
      </c>
    </row>
    <row r="246" spans="1:13" s="86" customFormat="1" ht="18" customHeight="1" x14ac:dyDescent="0.2">
      <c r="A246" s="97"/>
      <c r="B246" s="87" t="s">
        <v>271</v>
      </c>
      <c r="C246" s="87"/>
      <c r="D246" s="87"/>
      <c r="E246" s="88" t="s">
        <v>272</v>
      </c>
      <c r="F246" s="88" t="s">
        <v>699</v>
      </c>
      <c r="G246" s="88" t="s">
        <v>540</v>
      </c>
      <c r="H246" s="92">
        <v>32.35</v>
      </c>
      <c r="I246" s="92">
        <v>0</v>
      </c>
      <c r="J246" s="92">
        <v>0</v>
      </c>
      <c r="K246" s="92">
        <v>0</v>
      </c>
      <c r="L246" s="92">
        <v>10.028500000000001</v>
      </c>
      <c r="M246" s="93">
        <v>277.08</v>
      </c>
    </row>
    <row r="247" spans="1:13" s="86" customFormat="1" ht="18" customHeight="1" x14ac:dyDescent="0.2">
      <c r="A247" s="97"/>
      <c r="B247" s="87" t="s">
        <v>283</v>
      </c>
      <c r="C247" s="87"/>
      <c r="D247" s="87"/>
      <c r="E247" s="88" t="s">
        <v>284</v>
      </c>
      <c r="F247" s="88" t="s">
        <v>700</v>
      </c>
      <c r="G247" s="88" t="s">
        <v>540</v>
      </c>
      <c r="H247" s="92">
        <v>86.25</v>
      </c>
      <c r="I247" s="92">
        <v>70</v>
      </c>
      <c r="J247" s="92">
        <v>49.866666666666667</v>
      </c>
      <c r="K247" s="92">
        <v>0</v>
      </c>
      <c r="L247" s="92">
        <v>54.306833333333337</v>
      </c>
      <c r="M247" s="93">
        <v>1500.45</v>
      </c>
    </row>
    <row r="248" spans="1:13" s="86" customFormat="1" ht="18" customHeight="1" x14ac:dyDescent="0.2">
      <c r="A248" s="97"/>
      <c r="B248" s="87" t="s">
        <v>275</v>
      </c>
      <c r="C248" s="87"/>
      <c r="D248" s="87"/>
      <c r="E248" s="88" t="s">
        <v>276</v>
      </c>
      <c r="F248" s="88" t="s">
        <v>701</v>
      </c>
      <c r="G248" s="88" t="s">
        <v>540</v>
      </c>
      <c r="H248" s="92">
        <v>25.8</v>
      </c>
      <c r="I248" s="92">
        <v>70</v>
      </c>
      <c r="J248" s="92">
        <v>46.666666666666671</v>
      </c>
      <c r="K248" s="92">
        <v>0</v>
      </c>
      <c r="L248" s="92">
        <v>38.314466666666668</v>
      </c>
      <c r="M248" s="93">
        <v>1058.5899999999999</v>
      </c>
    </row>
    <row r="249" spans="1:13" s="86" customFormat="1" ht="18" customHeight="1" x14ac:dyDescent="0.2">
      <c r="A249" s="97"/>
      <c r="B249" s="87" t="s">
        <v>279</v>
      </c>
      <c r="C249" s="87"/>
      <c r="D249" s="87"/>
      <c r="E249" s="88" t="s">
        <v>280</v>
      </c>
      <c r="F249" s="88" t="s">
        <v>701</v>
      </c>
      <c r="G249" s="88" t="s">
        <v>540</v>
      </c>
      <c r="H249" s="92">
        <v>78.25</v>
      </c>
      <c r="I249" s="92">
        <v>80</v>
      </c>
      <c r="J249" s="92">
        <v>0</v>
      </c>
      <c r="K249" s="92">
        <v>0</v>
      </c>
      <c r="L249" s="92">
        <v>42.657499999999999</v>
      </c>
      <c r="M249" s="93">
        <v>1178.5899999999999</v>
      </c>
    </row>
    <row r="250" spans="1:13" s="86" customFormat="1" ht="18" customHeight="1" x14ac:dyDescent="0.2">
      <c r="A250" s="97"/>
      <c r="B250" s="87" t="s">
        <v>1042</v>
      </c>
      <c r="C250" s="87"/>
      <c r="D250" s="87"/>
      <c r="E250" s="88" t="s">
        <v>1074</v>
      </c>
      <c r="F250" s="88" t="s">
        <v>701</v>
      </c>
      <c r="G250" s="88" t="s">
        <v>540</v>
      </c>
      <c r="H250" s="92">
        <v>90</v>
      </c>
      <c r="I250" s="92">
        <v>80</v>
      </c>
      <c r="J250" s="92">
        <v>55.733333333333334</v>
      </c>
      <c r="K250" s="92">
        <v>0</v>
      </c>
      <c r="L250" s="92">
        <v>59.118666666666662</v>
      </c>
      <c r="M250" s="93">
        <v>1633.4</v>
      </c>
    </row>
    <row r="251" spans="1:13" s="86" customFormat="1" ht="18" customHeight="1" x14ac:dyDescent="0.2">
      <c r="A251" s="97"/>
      <c r="B251" s="87" t="s">
        <v>1043</v>
      </c>
      <c r="C251" s="87"/>
      <c r="D251" s="87"/>
      <c r="E251" s="88" t="s">
        <v>1075</v>
      </c>
      <c r="F251" s="88" t="s">
        <v>701</v>
      </c>
      <c r="G251" s="88" t="s">
        <v>540</v>
      </c>
      <c r="H251" s="92">
        <v>70</v>
      </c>
      <c r="I251" s="92">
        <v>50</v>
      </c>
      <c r="J251" s="92">
        <v>0</v>
      </c>
      <c r="K251" s="92">
        <v>67</v>
      </c>
      <c r="L251" s="92">
        <v>53.471000000000004</v>
      </c>
      <c r="M251" s="93">
        <v>1477.36</v>
      </c>
    </row>
    <row r="252" spans="1:13" s="86" customFormat="1" ht="18" customHeight="1" x14ac:dyDescent="0.2">
      <c r="A252" s="97"/>
      <c r="B252" s="87" t="s">
        <v>827</v>
      </c>
      <c r="C252" s="87"/>
      <c r="D252" s="87"/>
      <c r="E252" s="88" t="s">
        <v>828</v>
      </c>
      <c r="F252" s="88" t="s">
        <v>702</v>
      </c>
      <c r="G252" s="88" t="s">
        <v>540</v>
      </c>
      <c r="H252" s="92">
        <v>85</v>
      </c>
      <c r="I252" s="92">
        <v>80</v>
      </c>
      <c r="J252" s="92">
        <v>0</v>
      </c>
      <c r="K252" s="92">
        <v>0</v>
      </c>
      <c r="L252" s="92">
        <v>49.225000000000001</v>
      </c>
      <c r="M252" s="93">
        <v>1360.04</v>
      </c>
    </row>
    <row r="253" spans="1:13" s="86" customFormat="1" ht="18" customHeight="1" x14ac:dyDescent="0.2">
      <c r="A253" s="97"/>
      <c r="B253" s="87" t="s">
        <v>273</v>
      </c>
      <c r="C253" s="87"/>
      <c r="D253" s="87"/>
      <c r="E253" s="88" t="s">
        <v>274</v>
      </c>
      <c r="F253" s="88" t="s">
        <v>702</v>
      </c>
      <c r="G253" s="88" t="s">
        <v>540</v>
      </c>
      <c r="H253" s="92">
        <v>14</v>
      </c>
      <c r="I253" s="92">
        <v>14</v>
      </c>
      <c r="J253" s="92">
        <v>0</v>
      </c>
      <c r="K253" s="92">
        <v>0</v>
      </c>
      <c r="L253" s="92">
        <v>8.3160000000000007</v>
      </c>
      <c r="M253" s="93">
        <v>229.76</v>
      </c>
    </row>
    <row r="254" spans="1:13" s="86" customFormat="1" ht="18" customHeight="1" x14ac:dyDescent="0.2">
      <c r="A254" s="97"/>
      <c r="B254" s="87" t="s">
        <v>703</v>
      </c>
      <c r="C254" s="87"/>
      <c r="D254" s="87"/>
      <c r="E254" s="88" t="s">
        <v>704</v>
      </c>
      <c r="F254" s="88" t="s">
        <v>705</v>
      </c>
      <c r="G254" s="88" t="s">
        <v>540</v>
      </c>
      <c r="H254" s="92">
        <v>43.85</v>
      </c>
      <c r="I254" s="92">
        <v>0</v>
      </c>
      <c r="J254" s="92">
        <v>0</v>
      </c>
      <c r="K254" s="92">
        <v>0</v>
      </c>
      <c r="L254" s="92">
        <v>13.593500000000001</v>
      </c>
      <c r="M254" s="93">
        <v>375.58</v>
      </c>
    </row>
    <row r="255" spans="1:13" s="86" customFormat="1" ht="18" customHeight="1" x14ac:dyDescent="0.2">
      <c r="A255" s="97"/>
      <c r="B255" s="87" t="s">
        <v>290</v>
      </c>
      <c r="C255" s="87"/>
      <c r="D255" s="87"/>
      <c r="E255" s="88" t="s">
        <v>291</v>
      </c>
      <c r="F255" s="88" t="s">
        <v>706</v>
      </c>
      <c r="G255" s="88" t="s">
        <v>540</v>
      </c>
      <c r="H255" s="92">
        <v>96.25</v>
      </c>
      <c r="I255" s="92">
        <v>80</v>
      </c>
      <c r="J255" s="92">
        <v>45.066666666666663</v>
      </c>
      <c r="K255" s="92">
        <v>69.400000000000006</v>
      </c>
      <c r="L255" s="92">
        <v>74.564833333333326</v>
      </c>
      <c r="M255" s="93">
        <v>2060.16</v>
      </c>
    </row>
    <row r="256" spans="1:13" s="86" customFormat="1" ht="18" customHeight="1" x14ac:dyDescent="0.2">
      <c r="A256" s="97"/>
      <c r="B256" s="87" t="s">
        <v>292</v>
      </c>
      <c r="C256" s="87"/>
      <c r="D256" s="87"/>
      <c r="E256" s="88" t="s">
        <v>293</v>
      </c>
      <c r="F256" s="88" t="s">
        <v>707</v>
      </c>
      <c r="G256" s="88" t="s">
        <v>540</v>
      </c>
      <c r="H256" s="92">
        <v>47.95</v>
      </c>
      <c r="I256" s="92">
        <v>90</v>
      </c>
      <c r="J256" s="92">
        <v>0</v>
      </c>
      <c r="K256" s="92">
        <v>0</v>
      </c>
      <c r="L256" s="92">
        <v>35.564500000000002</v>
      </c>
      <c r="M256" s="93">
        <v>982.62</v>
      </c>
    </row>
    <row r="257" spans="1:13" s="86" customFormat="1" ht="18" customHeight="1" x14ac:dyDescent="0.2">
      <c r="A257" s="97"/>
      <c r="B257" s="87" t="s">
        <v>945</v>
      </c>
      <c r="C257" s="87"/>
      <c r="D257" s="87"/>
      <c r="E257" s="88" t="s">
        <v>946</v>
      </c>
      <c r="F257" s="88" t="s">
        <v>707</v>
      </c>
      <c r="G257" s="88" t="s">
        <v>540</v>
      </c>
      <c r="H257" s="92">
        <v>53.2</v>
      </c>
      <c r="I257" s="92">
        <v>15</v>
      </c>
      <c r="J257" s="92">
        <v>0</v>
      </c>
      <c r="K257" s="92">
        <v>0</v>
      </c>
      <c r="L257" s="92">
        <v>19.942</v>
      </c>
      <c r="M257" s="93">
        <v>550.98</v>
      </c>
    </row>
    <row r="258" spans="1:13" s="86" customFormat="1" ht="18" customHeight="1" x14ac:dyDescent="0.2">
      <c r="A258" s="97"/>
      <c r="B258" s="87" t="s">
        <v>295</v>
      </c>
      <c r="C258" s="87"/>
      <c r="D258" s="87"/>
      <c r="E258" s="88" t="s">
        <v>296</v>
      </c>
      <c r="F258" s="88" t="s">
        <v>707</v>
      </c>
      <c r="G258" s="88" t="s">
        <v>540</v>
      </c>
      <c r="H258" s="92">
        <v>70</v>
      </c>
      <c r="I258" s="92">
        <v>80</v>
      </c>
      <c r="J258" s="92">
        <v>0</v>
      </c>
      <c r="K258" s="92">
        <v>0</v>
      </c>
      <c r="L258" s="92">
        <v>44.110000000000007</v>
      </c>
      <c r="M258" s="93">
        <v>1218.72</v>
      </c>
    </row>
    <row r="259" spans="1:13" s="86" customFormat="1" ht="18" customHeight="1" x14ac:dyDescent="0.2">
      <c r="A259" s="97"/>
      <c r="B259" s="87" t="s">
        <v>294</v>
      </c>
      <c r="C259" s="87"/>
      <c r="D259" s="87"/>
      <c r="E259" s="88" t="s">
        <v>708</v>
      </c>
      <c r="F259" s="88" t="s">
        <v>707</v>
      </c>
      <c r="G259" s="88" t="s">
        <v>540</v>
      </c>
      <c r="H259" s="92">
        <v>42.75</v>
      </c>
      <c r="I259" s="92">
        <v>70</v>
      </c>
      <c r="J259" s="92">
        <v>0</v>
      </c>
      <c r="K259" s="92">
        <v>0</v>
      </c>
      <c r="L259" s="92">
        <v>32.287750000000003</v>
      </c>
      <c r="M259" s="93">
        <v>892.08</v>
      </c>
    </row>
    <row r="260" spans="1:13" s="86" customFormat="1" ht="18" customHeight="1" x14ac:dyDescent="0.2">
      <c r="A260" s="97"/>
      <c r="B260" s="87" t="s">
        <v>301</v>
      </c>
      <c r="C260" s="87"/>
      <c r="D260" s="87"/>
      <c r="E260" s="88" t="s">
        <v>572</v>
      </c>
      <c r="F260" s="88" t="s">
        <v>709</v>
      </c>
      <c r="G260" s="88" t="s">
        <v>540</v>
      </c>
      <c r="H260" s="92">
        <v>58.15</v>
      </c>
      <c r="I260" s="92">
        <v>40</v>
      </c>
      <c r="J260" s="92">
        <v>0</v>
      </c>
      <c r="K260" s="92">
        <v>0</v>
      </c>
      <c r="L260" s="92">
        <v>29.949150000000003</v>
      </c>
      <c r="M260" s="93">
        <v>827.47</v>
      </c>
    </row>
    <row r="261" spans="1:13" s="86" customFormat="1" ht="18" customHeight="1" x14ac:dyDescent="0.2">
      <c r="A261" s="97"/>
      <c r="B261" s="87" t="s">
        <v>303</v>
      </c>
      <c r="C261" s="87"/>
      <c r="D261" s="87"/>
      <c r="E261" s="88" t="s">
        <v>506</v>
      </c>
      <c r="F261" s="88" t="s">
        <v>710</v>
      </c>
      <c r="G261" s="88" t="s">
        <v>540</v>
      </c>
      <c r="H261" s="92">
        <v>73.75</v>
      </c>
      <c r="I261" s="92">
        <v>0</v>
      </c>
      <c r="J261" s="92">
        <v>62.133333333333333</v>
      </c>
      <c r="K261" s="92">
        <v>0</v>
      </c>
      <c r="L261" s="92">
        <v>40.86848333333333</v>
      </c>
      <c r="M261" s="93">
        <v>1129.1600000000001</v>
      </c>
    </row>
    <row r="262" spans="1:13" s="86" customFormat="1" ht="18" customHeight="1" x14ac:dyDescent="0.2">
      <c r="A262" s="97"/>
      <c r="B262" s="87" t="s">
        <v>314</v>
      </c>
      <c r="C262" s="87"/>
      <c r="D262" s="87"/>
      <c r="E262" s="88" t="s">
        <v>315</v>
      </c>
      <c r="F262" s="88" t="s">
        <v>711</v>
      </c>
      <c r="G262" s="88" t="s">
        <v>540</v>
      </c>
      <c r="H262" s="92">
        <v>83.25</v>
      </c>
      <c r="I262" s="92">
        <v>52.3</v>
      </c>
      <c r="J262" s="92">
        <v>0</v>
      </c>
      <c r="K262" s="92">
        <v>0</v>
      </c>
      <c r="L262" s="92">
        <v>37.836500000000001</v>
      </c>
      <c r="M262" s="93">
        <v>1045.3900000000001</v>
      </c>
    </row>
    <row r="263" spans="1:13" s="86" customFormat="1" ht="18" customHeight="1" x14ac:dyDescent="0.2">
      <c r="A263" s="97"/>
      <c r="B263" s="87" t="s">
        <v>304</v>
      </c>
      <c r="C263" s="87"/>
      <c r="D263" s="87"/>
      <c r="E263" s="88" t="s">
        <v>305</v>
      </c>
      <c r="F263" s="88" t="s">
        <v>712</v>
      </c>
      <c r="G263" s="88" t="s">
        <v>540</v>
      </c>
      <c r="H263" s="92">
        <v>100</v>
      </c>
      <c r="I263" s="92">
        <v>100</v>
      </c>
      <c r="J263" s="92">
        <v>0</v>
      </c>
      <c r="K263" s="92">
        <v>0</v>
      </c>
      <c r="L263" s="92">
        <v>54</v>
      </c>
      <c r="M263" s="93">
        <v>1491.97</v>
      </c>
    </row>
    <row r="264" spans="1:13" s="86" customFormat="1" ht="18" customHeight="1" x14ac:dyDescent="0.2">
      <c r="A264" s="97"/>
      <c r="B264" s="87" t="s">
        <v>1194</v>
      </c>
      <c r="C264" s="87"/>
      <c r="D264" s="87"/>
      <c r="E264" s="88" t="s">
        <v>1195</v>
      </c>
      <c r="F264" s="88" t="s">
        <v>713</v>
      </c>
      <c r="G264" s="88" t="s">
        <v>540</v>
      </c>
      <c r="H264" s="92">
        <v>76</v>
      </c>
      <c r="I264" s="92">
        <v>21</v>
      </c>
      <c r="J264" s="92">
        <v>30.666666666666664</v>
      </c>
      <c r="K264" s="92">
        <v>0</v>
      </c>
      <c r="L264" s="92">
        <v>35.443333333333335</v>
      </c>
      <c r="M264" s="93">
        <v>979.27</v>
      </c>
    </row>
    <row r="265" spans="1:13" s="86" customFormat="1" ht="18" customHeight="1" x14ac:dyDescent="0.2">
      <c r="A265" s="97"/>
      <c r="B265" s="87" t="s">
        <v>306</v>
      </c>
      <c r="C265" s="87"/>
      <c r="D265" s="87"/>
      <c r="E265" s="88" t="s">
        <v>507</v>
      </c>
      <c r="F265" s="88" t="s">
        <v>713</v>
      </c>
      <c r="G265" s="88" t="s">
        <v>540</v>
      </c>
      <c r="H265" s="92">
        <v>82.5</v>
      </c>
      <c r="I265" s="92">
        <v>80</v>
      </c>
      <c r="J265" s="92">
        <v>0</v>
      </c>
      <c r="K265" s="92">
        <v>0</v>
      </c>
      <c r="L265" s="92">
        <v>48.372500000000002</v>
      </c>
      <c r="M265" s="93">
        <v>1336.49</v>
      </c>
    </row>
    <row r="266" spans="1:13" s="86" customFormat="1" ht="18" customHeight="1" x14ac:dyDescent="0.2">
      <c r="A266" s="97"/>
      <c r="B266" s="87" t="s">
        <v>947</v>
      </c>
      <c r="C266" s="87"/>
      <c r="D266" s="87"/>
      <c r="E266" s="88" t="s">
        <v>948</v>
      </c>
      <c r="F266" s="88" t="s">
        <v>949</v>
      </c>
      <c r="G266" s="88" t="s">
        <v>540</v>
      </c>
      <c r="H266" s="92">
        <v>52</v>
      </c>
      <c r="I266" s="92">
        <v>0</v>
      </c>
      <c r="J266" s="92">
        <v>0</v>
      </c>
      <c r="K266" s="92">
        <v>0</v>
      </c>
      <c r="L266" s="92">
        <v>16.12</v>
      </c>
      <c r="M266" s="93">
        <v>445.38</v>
      </c>
    </row>
    <row r="267" spans="1:13" s="86" customFormat="1" ht="18" customHeight="1" x14ac:dyDescent="0.2">
      <c r="A267" s="97"/>
      <c r="B267" s="87" t="s">
        <v>312</v>
      </c>
      <c r="C267" s="87"/>
      <c r="D267" s="87"/>
      <c r="E267" s="88" t="s">
        <v>313</v>
      </c>
      <c r="F267" s="88" t="s">
        <v>714</v>
      </c>
      <c r="G267" s="88" t="s">
        <v>540</v>
      </c>
      <c r="H267" s="92">
        <v>53.95</v>
      </c>
      <c r="I267" s="92">
        <v>36.4</v>
      </c>
      <c r="J267" s="92">
        <v>38.133333333333333</v>
      </c>
      <c r="K267" s="92">
        <v>0</v>
      </c>
      <c r="L267" s="92">
        <v>37.253883333333334</v>
      </c>
      <c r="M267" s="93">
        <v>1029.29</v>
      </c>
    </row>
    <row r="268" spans="1:13" s="86" customFormat="1" ht="18" customHeight="1" x14ac:dyDescent="0.2">
      <c r="A268" s="97"/>
      <c r="B268" s="87" t="s">
        <v>1196</v>
      </c>
      <c r="C268" s="87"/>
      <c r="D268" s="87"/>
      <c r="E268" s="88" t="s">
        <v>1197</v>
      </c>
      <c r="F268" s="88" t="s">
        <v>1220</v>
      </c>
      <c r="G268" s="88" t="s">
        <v>540</v>
      </c>
      <c r="H268" s="92">
        <v>44.3</v>
      </c>
      <c r="I268" s="92">
        <v>80</v>
      </c>
      <c r="J268" s="92">
        <v>0</v>
      </c>
      <c r="K268" s="92">
        <v>0</v>
      </c>
      <c r="L268" s="92">
        <v>32.133000000000003</v>
      </c>
      <c r="M268" s="93">
        <v>887.81</v>
      </c>
    </row>
    <row r="269" spans="1:13" s="86" customFormat="1" ht="18" customHeight="1" x14ac:dyDescent="0.2">
      <c r="A269" s="97"/>
      <c r="B269" s="87" t="s">
        <v>316</v>
      </c>
      <c r="C269" s="87"/>
      <c r="D269" s="87"/>
      <c r="E269" s="88" t="s">
        <v>317</v>
      </c>
      <c r="F269" s="88" t="s">
        <v>715</v>
      </c>
      <c r="G269" s="88" t="s">
        <v>540</v>
      </c>
      <c r="H269" s="92">
        <v>90</v>
      </c>
      <c r="I269" s="92">
        <v>80</v>
      </c>
      <c r="J269" s="92">
        <v>0</v>
      </c>
      <c r="K269" s="92">
        <v>0</v>
      </c>
      <c r="L269" s="92">
        <v>50.93</v>
      </c>
      <c r="M269" s="93">
        <v>1407.15</v>
      </c>
    </row>
    <row r="270" spans="1:13" s="86" customFormat="1" ht="18" customHeight="1" x14ac:dyDescent="0.2">
      <c r="A270" s="97"/>
      <c r="B270" s="87" t="s">
        <v>950</v>
      </c>
      <c r="C270" s="87"/>
      <c r="D270" s="87"/>
      <c r="E270" s="88" t="s">
        <v>951</v>
      </c>
      <c r="F270" s="88" t="s">
        <v>952</v>
      </c>
      <c r="G270" s="88" t="s">
        <v>540</v>
      </c>
      <c r="H270" s="92">
        <v>85</v>
      </c>
      <c r="I270" s="92">
        <v>80</v>
      </c>
      <c r="J270" s="92">
        <v>62.133333333333333</v>
      </c>
      <c r="K270" s="92">
        <v>0</v>
      </c>
      <c r="L270" s="92">
        <v>59.040666666666667</v>
      </c>
      <c r="M270" s="93">
        <v>1631.24</v>
      </c>
    </row>
    <row r="271" spans="1:13" s="86" customFormat="1" ht="18" customHeight="1" x14ac:dyDescent="0.2">
      <c r="A271" s="97"/>
      <c r="B271" s="87" t="s">
        <v>472</v>
      </c>
      <c r="C271" s="87"/>
      <c r="D271" s="87"/>
      <c r="E271" s="88" t="s">
        <v>573</v>
      </c>
      <c r="F271" s="88" t="s">
        <v>716</v>
      </c>
      <c r="G271" s="88" t="s">
        <v>540</v>
      </c>
      <c r="H271" s="92">
        <v>25.5</v>
      </c>
      <c r="I271" s="92">
        <v>70</v>
      </c>
      <c r="J271" s="92">
        <v>30.666666666666664</v>
      </c>
      <c r="K271" s="92">
        <v>0</v>
      </c>
      <c r="L271" s="92">
        <v>31.058333333333337</v>
      </c>
      <c r="M271" s="93">
        <v>858.11</v>
      </c>
    </row>
    <row r="272" spans="1:13" s="86" customFormat="1" ht="18" customHeight="1" x14ac:dyDescent="0.2">
      <c r="A272" s="97"/>
      <c r="B272" s="87" t="s">
        <v>1044</v>
      </c>
      <c r="C272" s="87"/>
      <c r="D272" s="87"/>
      <c r="E272" s="88" t="s">
        <v>1076</v>
      </c>
      <c r="F272" s="88" t="s">
        <v>717</v>
      </c>
      <c r="G272" s="88" t="s">
        <v>540</v>
      </c>
      <c r="H272" s="92">
        <v>20.2</v>
      </c>
      <c r="I272" s="92">
        <v>49.9</v>
      </c>
      <c r="J272" s="92">
        <v>0</v>
      </c>
      <c r="K272" s="92">
        <v>0</v>
      </c>
      <c r="L272" s="92">
        <v>17.739000000000001</v>
      </c>
      <c r="M272" s="93">
        <v>490.11</v>
      </c>
    </row>
    <row r="273" spans="1:13" s="86" customFormat="1" ht="18" customHeight="1" x14ac:dyDescent="0.2">
      <c r="A273" s="97"/>
      <c r="B273" s="87" t="s">
        <v>325</v>
      </c>
      <c r="C273" s="87"/>
      <c r="D273" s="87"/>
      <c r="E273" s="88" t="s">
        <v>326</v>
      </c>
      <c r="F273" s="88" t="s">
        <v>717</v>
      </c>
      <c r="G273" s="88" t="s">
        <v>540</v>
      </c>
      <c r="H273" s="92">
        <v>68</v>
      </c>
      <c r="I273" s="92">
        <v>0</v>
      </c>
      <c r="J273" s="92">
        <v>0</v>
      </c>
      <c r="K273" s="92">
        <v>0</v>
      </c>
      <c r="L273" s="92">
        <v>21.08</v>
      </c>
      <c r="M273" s="93">
        <v>582.41999999999996</v>
      </c>
    </row>
    <row r="274" spans="1:13" s="86" customFormat="1" ht="18" customHeight="1" x14ac:dyDescent="0.2">
      <c r="A274" s="97"/>
      <c r="B274" s="87" t="s">
        <v>327</v>
      </c>
      <c r="C274" s="87"/>
      <c r="D274" s="87"/>
      <c r="E274" s="88" t="s">
        <v>574</v>
      </c>
      <c r="F274" s="88" t="s">
        <v>717</v>
      </c>
      <c r="G274" s="88" t="s">
        <v>540</v>
      </c>
      <c r="H274" s="92">
        <v>80</v>
      </c>
      <c r="I274" s="92">
        <v>100</v>
      </c>
      <c r="J274" s="92">
        <v>89.333333333333329</v>
      </c>
      <c r="K274" s="92">
        <v>0</v>
      </c>
      <c r="L274" s="92">
        <v>68.346666666666664</v>
      </c>
      <c r="M274" s="93">
        <v>1888.36</v>
      </c>
    </row>
    <row r="275" spans="1:13" s="86" customFormat="1" ht="18" customHeight="1" x14ac:dyDescent="0.2">
      <c r="A275" s="97"/>
      <c r="B275" s="87" t="s">
        <v>1045</v>
      </c>
      <c r="C275" s="87"/>
      <c r="D275" s="87"/>
      <c r="E275" s="88" t="s">
        <v>1077</v>
      </c>
      <c r="F275" s="88" t="s">
        <v>717</v>
      </c>
      <c r="G275" s="88" t="s">
        <v>540</v>
      </c>
      <c r="H275" s="92">
        <v>86.25</v>
      </c>
      <c r="I275" s="92">
        <v>90</v>
      </c>
      <c r="J275" s="92">
        <v>0</v>
      </c>
      <c r="K275" s="92">
        <v>0</v>
      </c>
      <c r="L275" s="92">
        <v>52.181250000000006</v>
      </c>
      <c r="M275" s="93">
        <v>1441.72</v>
      </c>
    </row>
    <row r="276" spans="1:13" s="86" customFormat="1" ht="18" customHeight="1" x14ac:dyDescent="0.2">
      <c r="A276" s="97"/>
      <c r="B276" s="87" t="s">
        <v>1198</v>
      </c>
      <c r="C276" s="87"/>
      <c r="D276" s="87"/>
      <c r="E276" s="88" t="s">
        <v>1199</v>
      </c>
      <c r="F276" s="88" t="s">
        <v>717</v>
      </c>
      <c r="G276" s="88" t="s">
        <v>540</v>
      </c>
      <c r="H276" s="92">
        <v>84.75</v>
      </c>
      <c r="I276" s="92">
        <v>80</v>
      </c>
      <c r="J276" s="92">
        <v>0</v>
      </c>
      <c r="K276" s="92">
        <v>0</v>
      </c>
      <c r="L276" s="92">
        <v>49.139750000000006</v>
      </c>
      <c r="M276" s="93">
        <v>1357.69</v>
      </c>
    </row>
    <row r="277" spans="1:13" s="86" customFormat="1" ht="18" customHeight="1" x14ac:dyDescent="0.2">
      <c r="A277" s="97"/>
      <c r="B277" s="87" t="s">
        <v>1250</v>
      </c>
      <c r="C277" s="87"/>
      <c r="D277" s="87"/>
      <c r="E277" s="88" t="s">
        <v>1251</v>
      </c>
      <c r="F277" s="88" t="s">
        <v>718</v>
      </c>
      <c r="G277" s="88" t="s">
        <v>540</v>
      </c>
      <c r="H277" s="92">
        <v>93</v>
      </c>
      <c r="I277" s="92">
        <v>90</v>
      </c>
      <c r="J277" s="92">
        <v>47.733333333333334</v>
      </c>
      <c r="K277" s="92">
        <v>0</v>
      </c>
      <c r="L277" s="92">
        <v>60.50866666666667</v>
      </c>
      <c r="M277" s="93">
        <v>1671.8</v>
      </c>
    </row>
    <row r="278" spans="1:13" s="86" customFormat="1" ht="18" customHeight="1" x14ac:dyDescent="0.2">
      <c r="A278" s="97"/>
      <c r="B278" s="87" t="s">
        <v>1046</v>
      </c>
      <c r="C278" s="87"/>
      <c r="D278" s="87"/>
      <c r="E278" s="88" t="s">
        <v>1078</v>
      </c>
      <c r="F278" s="88" t="s">
        <v>718</v>
      </c>
      <c r="G278" s="88" t="s">
        <v>540</v>
      </c>
      <c r="H278" s="92">
        <v>90</v>
      </c>
      <c r="I278" s="92">
        <v>100</v>
      </c>
      <c r="J278" s="92">
        <v>63.733333333333334</v>
      </c>
      <c r="K278" s="92">
        <v>0</v>
      </c>
      <c r="L278" s="92">
        <v>72.114533333333341</v>
      </c>
      <c r="M278" s="93">
        <v>1992.46</v>
      </c>
    </row>
    <row r="279" spans="1:13" s="86" customFormat="1" ht="18" customHeight="1" x14ac:dyDescent="0.2">
      <c r="A279" s="97"/>
      <c r="B279" s="87" t="s">
        <v>302</v>
      </c>
      <c r="C279" s="87"/>
      <c r="D279" s="87"/>
      <c r="E279" s="88" t="s">
        <v>575</v>
      </c>
      <c r="F279" s="88" t="s">
        <v>719</v>
      </c>
      <c r="G279" s="88" t="s">
        <v>540</v>
      </c>
      <c r="H279" s="92">
        <v>80</v>
      </c>
      <c r="I279" s="92">
        <v>90</v>
      </c>
      <c r="J279" s="92">
        <v>67.2</v>
      </c>
      <c r="K279" s="92">
        <v>0</v>
      </c>
      <c r="L279" s="92">
        <v>60.956000000000003</v>
      </c>
      <c r="M279" s="93">
        <v>1684.16</v>
      </c>
    </row>
    <row r="280" spans="1:13" s="86" customFormat="1" ht="18" customHeight="1" x14ac:dyDescent="0.2">
      <c r="A280" s="97"/>
      <c r="B280" s="87" t="s">
        <v>330</v>
      </c>
      <c r="C280" s="87"/>
      <c r="D280" s="87"/>
      <c r="E280" s="88" t="s">
        <v>331</v>
      </c>
      <c r="F280" s="88" t="s">
        <v>720</v>
      </c>
      <c r="G280" s="88" t="s">
        <v>540</v>
      </c>
      <c r="H280" s="92">
        <v>58</v>
      </c>
      <c r="I280" s="92">
        <v>0</v>
      </c>
      <c r="J280" s="92">
        <v>0</v>
      </c>
      <c r="K280" s="92">
        <v>0</v>
      </c>
      <c r="L280" s="92">
        <v>17.98</v>
      </c>
      <c r="M280" s="93">
        <v>496.77</v>
      </c>
    </row>
    <row r="281" spans="1:13" s="86" customFormat="1" ht="18" customHeight="1" x14ac:dyDescent="0.2">
      <c r="A281" s="97"/>
      <c r="B281" s="87" t="s">
        <v>1252</v>
      </c>
      <c r="C281" s="87"/>
      <c r="D281" s="87"/>
      <c r="E281" s="88" t="s">
        <v>1253</v>
      </c>
      <c r="F281" s="88" t="s">
        <v>720</v>
      </c>
      <c r="G281" s="88" t="s">
        <v>540</v>
      </c>
      <c r="H281" s="92">
        <v>79.75</v>
      </c>
      <c r="I281" s="92">
        <v>90</v>
      </c>
      <c r="J281" s="92">
        <v>56.8</v>
      </c>
      <c r="K281" s="92">
        <v>0</v>
      </c>
      <c r="L281" s="92">
        <v>58.486499999999999</v>
      </c>
      <c r="M281" s="93">
        <v>1615.93</v>
      </c>
    </row>
    <row r="282" spans="1:13" s="86" customFormat="1" ht="18" customHeight="1" x14ac:dyDescent="0.2">
      <c r="A282" s="97"/>
      <c r="B282" s="87" t="s">
        <v>1254</v>
      </c>
      <c r="C282" s="87"/>
      <c r="D282" s="87"/>
      <c r="E282" s="88" t="s">
        <v>1255</v>
      </c>
      <c r="F282" s="88" t="s">
        <v>720</v>
      </c>
      <c r="G282" s="88" t="s">
        <v>540</v>
      </c>
      <c r="H282" s="92">
        <v>0</v>
      </c>
      <c r="I282" s="92">
        <v>0</v>
      </c>
      <c r="J282" s="92">
        <v>47.2</v>
      </c>
      <c r="K282" s="92">
        <v>0</v>
      </c>
      <c r="L282" s="92">
        <v>10.856000000000002</v>
      </c>
      <c r="M282" s="93">
        <v>299.94</v>
      </c>
    </row>
    <row r="283" spans="1:13" s="86" customFormat="1" ht="18" customHeight="1" x14ac:dyDescent="0.2">
      <c r="A283" s="97"/>
      <c r="B283" s="87" t="s">
        <v>829</v>
      </c>
      <c r="C283" s="87"/>
      <c r="D283" s="87"/>
      <c r="E283" s="88" t="s">
        <v>830</v>
      </c>
      <c r="F283" s="88" t="s">
        <v>720</v>
      </c>
      <c r="G283" s="88" t="s">
        <v>540</v>
      </c>
      <c r="H283" s="92">
        <v>66.25</v>
      </c>
      <c r="I283" s="92">
        <v>40</v>
      </c>
      <c r="J283" s="92">
        <v>0</v>
      </c>
      <c r="K283" s="92">
        <v>0</v>
      </c>
      <c r="L283" s="92">
        <v>32.711250000000007</v>
      </c>
      <c r="M283" s="93">
        <v>903.78</v>
      </c>
    </row>
    <row r="284" spans="1:13" s="86" customFormat="1" ht="18" customHeight="1" x14ac:dyDescent="0.2">
      <c r="A284" s="97"/>
      <c r="B284" s="87" t="s">
        <v>320</v>
      </c>
      <c r="C284" s="87"/>
      <c r="D284" s="87"/>
      <c r="E284" s="88" t="s">
        <v>321</v>
      </c>
      <c r="F284" s="88" t="s">
        <v>721</v>
      </c>
      <c r="G284" s="88" t="s">
        <v>540</v>
      </c>
      <c r="H284" s="92">
        <v>56</v>
      </c>
      <c r="I284" s="92">
        <v>70</v>
      </c>
      <c r="J284" s="92">
        <v>62.133333333333333</v>
      </c>
      <c r="K284" s="92">
        <v>0</v>
      </c>
      <c r="L284" s="92">
        <v>47.750666666666667</v>
      </c>
      <c r="M284" s="93">
        <v>1319.31</v>
      </c>
    </row>
    <row r="285" spans="1:13" s="86" customFormat="1" ht="18" customHeight="1" x14ac:dyDescent="0.2">
      <c r="A285" s="97"/>
      <c r="B285" s="87" t="s">
        <v>332</v>
      </c>
      <c r="C285" s="87"/>
      <c r="D285" s="87"/>
      <c r="E285" s="88" t="s">
        <v>333</v>
      </c>
      <c r="F285" s="88" t="s">
        <v>722</v>
      </c>
      <c r="G285" s="88" t="s">
        <v>540</v>
      </c>
      <c r="H285" s="92">
        <v>83.75</v>
      </c>
      <c r="I285" s="92">
        <v>50</v>
      </c>
      <c r="J285" s="92">
        <v>0</v>
      </c>
      <c r="K285" s="92">
        <v>0</v>
      </c>
      <c r="L285" s="92">
        <v>41.208750000000002</v>
      </c>
      <c r="M285" s="93">
        <v>1138.56</v>
      </c>
    </row>
    <row r="286" spans="1:13" s="86" customFormat="1" ht="18" customHeight="1" x14ac:dyDescent="0.2">
      <c r="A286" s="97"/>
      <c r="B286" s="87" t="s">
        <v>334</v>
      </c>
      <c r="C286" s="87"/>
      <c r="D286" s="87"/>
      <c r="E286" s="88" t="s">
        <v>335</v>
      </c>
      <c r="F286" s="88" t="s">
        <v>722</v>
      </c>
      <c r="G286" s="88" t="s">
        <v>540</v>
      </c>
      <c r="H286" s="92">
        <v>81.5</v>
      </c>
      <c r="I286" s="92">
        <v>60</v>
      </c>
      <c r="J286" s="92">
        <v>0</v>
      </c>
      <c r="K286" s="92">
        <v>0</v>
      </c>
      <c r="L286" s="92">
        <v>42.971499999999999</v>
      </c>
      <c r="M286" s="93">
        <v>1187.26</v>
      </c>
    </row>
    <row r="287" spans="1:13" s="86" customFormat="1" ht="18" customHeight="1" x14ac:dyDescent="0.2">
      <c r="A287" s="97"/>
      <c r="B287" s="87" t="s">
        <v>831</v>
      </c>
      <c r="C287" s="87"/>
      <c r="D287" s="87"/>
      <c r="E287" s="88" t="s">
        <v>832</v>
      </c>
      <c r="F287" s="88" t="s">
        <v>722</v>
      </c>
      <c r="G287" s="88" t="s">
        <v>540</v>
      </c>
      <c r="H287" s="92">
        <v>46</v>
      </c>
      <c r="I287" s="92">
        <v>70</v>
      </c>
      <c r="J287" s="92">
        <v>76.533333333333331</v>
      </c>
      <c r="K287" s="92">
        <v>0</v>
      </c>
      <c r="L287" s="92">
        <v>52.758933333333331</v>
      </c>
      <c r="M287" s="93">
        <v>1457.68</v>
      </c>
    </row>
    <row r="288" spans="1:13" s="86" customFormat="1" ht="18" customHeight="1" x14ac:dyDescent="0.2">
      <c r="A288" s="97"/>
      <c r="B288" s="87" t="s">
        <v>833</v>
      </c>
      <c r="C288" s="87"/>
      <c r="D288" s="87"/>
      <c r="E288" s="88" t="s">
        <v>834</v>
      </c>
      <c r="F288" s="88" t="s">
        <v>722</v>
      </c>
      <c r="G288" s="88" t="s">
        <v>540</v>
      </c>
      <c r="H288" s="92">
        <v>83.5</v>
      </c>
      <c r="I288" s="92">
        <v>60</v>
      </c>
      <c r="J288" s="92">
        <v>0</v>
      </c>
      <c r="K288" s="92">
        <v>0</v>
      </c>
      <c r="L288" s="92">
        <v>43.653500000000008</v>
      </c>
      <c r="M288" s="93">
        <v>1206.1099999999999</v>
      </c>
    </row>
    <row r="289" spans="1:13" s="86" customFormat="1" ht="18" customHeight="1" x14ac:dyDescent="0.2">
      <c r="A289" s="97"/>
      <c r="B289" s="87" t="s">
        <v>1256</v>
      </c>
      <c r="C289" s="87"/>
      <c r="D289" s="87"/>
      <c r="E289" s="88" t="s">
        <v>1257</v>
      </c>
      <c r="F289" s="88" t="s">
        <v>898</v>
      </c>
      <c r="G289" s="88" t="s">
        <v>540</v>
      </c>
      <c r="H289" s="92">
        <v>36.5</v>
      </c>
      <c r="I289" s="92">
        <v>48.2</v>
      </c>
      <c r="J289" s="92">
        <v>0</v>
      </c>
      <c r="K289" s="92">
        <v>0</v>
      </c>
      <c r="L289" s="92">
        <v>22.401</v>
      </c>
      <c r="M289" s="93">
        <v>618.91999999999996</v>
      </c>
    </row>
    <row r="290" spans="1:13" s="86" customFormat="1" ht="18" customHeight="1" x14ac:dyDescent="0.2">
      <c r="A290" s="97"/>
      <c r="B290" s="87" t="s">
        <v>508</v>
      </c>
      <c r="C290" s="87"/>
      <c r="D290" s="87"/>
      <c r="E290" s="88" t="s">
        <v>835</v>
      </c>
      <c r="F290" s="88" t="s">
        <v>723</v>
      </c>
      <c r="G290" s="88" t="s">
        <v>540</v>
      </c>
      <c r="H290" s="92">
        <v>32.15</v>
      </c>
      <c r="I290" s="92">
        <v>14.5</v>
      </c>
      <c r="J290" s="92">
        <v>41.333333333333329</v>
      </c>
      <c r="K290" s="92">
        <v>0</v>
      </c>
      <c r="L290" s="92">
        <v>22.808166666666665</v>
      </c>
      <c r="M290" s="93">
        <v>630.16999999999996</v>
      </c>
    </row>
    <row r="291" spans="1:13" s="86" customFormat="1" ht="18" customHeight="1" x14ac:dyDescent="0.2">
      <c r="A291" s="97"/>
      <c r="B291" s="87" t="s">
        <v>1047</v>
      </c>
      <c r="C291" s="87"/>
      <c r="D291" s="87"/>
      <c r="E291" s="88" t="s">
        <v>1079</v>
      </c>
      <c r="F291" s="88" t="s">
        <v>1080</v>
      </c>
      <c r="G291" s="88" t="s">
        <v>540</v>
      </c>
      <c r="H291" s="92">
        <v>83.75</v>
      </c>
      <c r="I291" s="92">
        <v>70</v>
      </c>
      <c r="J291" s="92">
        <v>0</v>
      </c>
      <c r="K291" s="92">
        <v>0</v>
      </c>
      <c r="L291" s="92">
        <v>42.0625</v>
      </c>
      <c r="M291" s="93">
        <v>1162.1500000000001</v>
      </c>
    </row>
    <row r="292" spans="1:13" s="86" customFormat="1" ht="18" customHeight="1" x14ac:dyDescent="0.2">
      <c r="A292" s="97"/>
      <c r="B292" s="87" t="s">
        <v>207</v>
      </c>
      <c r="C292" s="87"/>
      <c r="D292" s="87"/>
      <c r="E292" s="88" t="s">
        <v>208</v>
      </c>
      <c r="F292" s="88" t="s">
        <v>724</v>
      </c>
      <c r="G292" s="88" t="s">
        <v>540</v>
      </c>
      <c r="H292" s="92">
        <v>40.25</v>
      </c>
      <c r="I292" s="92">
        <v>10.4</v>
      </c>
      <c r="J292" s="92">
        <v>0</v>
      </c>
      <c r="K292" s="92">
        <v>0</v>
      </c>
      <c r="L292" s="92">
        <v>16.356449999999999</v>
      </c>
      <c r="M292" s="93">
        <v>451.91</v>
      </c>
    </row>
    <row r="293" spans="1:13" s="86" customFormat="1" ht="18" customHeight="1" x14ac:dyDescent="0.2">
      <c r="A293" s="97"/>
      <c r="B293" s="87" t="s">
        <v>1200</v>
      </c>
      <c r="C293" s="87"/>
      <c r="D293" s="87"/>
      <c r="E293" s="88" t="s">
        <v>1201</v>
      </c>
      <c r="F293" s="88" t="s">
        <v>1221</v>
      </c>
      <c r="G293" s="88" t="s">
        <v>540</v>
      </c>
      <c r="H293" s="92">
        <v>74.25</v>
      </c>
      <c r="I293" s="92">
        <v>90</v>
      </c>
      <c r="J293" s="92">
        <v>29.6</v>
      </c>
      <c r="K293" s="92">
        <v>0</v>
      </c>
      <c r="L293" s="92">
        <v>50.525500000000001</v>
      </c>
      <c r="M293" s="93">
        <v>1395.97</v>
      </c>
    </row>
    <row r="294" spans="1:13" s="86" customFormat="1" ht="18" customHeight="1" x14ac:dyDescent="0.2">
      <c r="A294" s="97"/>
      <c r="B294" s="87" t="s">
        <v>197</v>
      </c>
      <c r="C294" s="87"/>
      <c r="D294" s="87"/>
      <c r="E294" s="88" t="s">
        <v>198</v>
      </c>
      <c r="F294" s="88" t="s">
        <v>725</v>
      </c>
      <c r="G294" s="88" t="s">
        <v>540</v>
      </c>
      <c r="H294" s="92">
        <v>51.4</v>
      </c>
      <c r="I294" s="92">
        <v>60</v>
      </c>
      <c r="J294" s="92">
        <v>0</v>
      </c>
      <c r="K294" s="92">
        <v>0</v>
      </c>
      <c r="L294" s="92">
        <v>32.707400000000007</v>
      </c>
      <c r="M294" s="93">
        <v>903.68</v>
      </c>
    </row>
    <row r="295" spans="1:13" s="86" customFormat="1" ht="18" customHeight="1" x14ac:dyDescent="0.2">
      <c r="A295" s="97"/>
      <c r="B295" s="87" t="s">
        <v>836</v>
      </c>
      <c r="C295" s="87"/>
      <c r="D295" s="87"/>
      <c r="E295" s="88" t="s">
        <v>837</v>
      </c>
      <c r="F295" s="88" t="s">
        <v>726</v>
      </c>
      <c r="G295" s="88" t="s">
        <v>540</v>
      </c>
      <c r="H295" s="92">
        <v>92.5</v>
      </c>
      <c r="I295" s="92">
        <v>90</v>
      </c>
      <c r="J295" s="92">
        <v>83.2</v>
      </c>
      <c r="K295" s="92">
        <v>0</v>
      </c>
      <c r="L295" s="92">
        <v>75.362099999999998</v>
      </c>
      <c r="M295" s="93">
        <v>2082.19</v>
      </c>
    </row>
    <row r="296" spans="1:13" s="86" customFormat="1" ht="18" customHeight="1" x14ac:dyDescent="0.2">
      <c r="A296" s="97"/>
      <c r="B296" s="87" t="s">
        <v>286</v>
      </c>
      <c r="C296" s="87"/>
      <c r="D296" s="87"/>
      <c r="E296" s="88" t="s">
        <v>287</v>
      </c>
      <c r="F296" s="88" t="s">
        <v>726</v>
      </c>
      <c r="G296" s="88" t="s">
        <v>540</v>
      </c>
      <c r="H296" s="92">
        <v>72.349999999999994</v>
      </c>
      <c r="I296" s="92">
        <v>90</v>
      </c>
      <c r="J296" s="92">
        <v>0</v>
      </c>
      <c r="K296" s="92">
        <v>0</v>
      </c>
      <c r="L296" s="92">
        <v>47.441350000000007</v>
      </c>
      <c r="M296" s="93">
        <v>1310.76</v>
      </c>
    </row>
    <row r="297" spans="1:13" s="86" customFormat="1" ht="18" customHeight="1" x14ac:dyDescent="0.2">
      <c r="A297" s="97"/>
      <c r="B297" s="87" t="s">
        <v>341</v>
      </c>
      <c r="C297" s="87"/>
      <c r="D297" s="87"/>
      <c r="E297" s="88" t="s">
        <v>342</v>
      </c>
      <c r="F297" s="88" t="s">
        <v>727</v>
      </c>
      <c r="G297" s="88" t="s">
        <v>540</v>
      </c>
      <c r="H297" s="92">
        <v>18.55</v>
      </c>
      <c r="I297" s="92">
        <v>100</v>
      </c>
      <c r="J297" s="92">
        <v>66.400000000000006</v>
      </c>
      <c r="K297" s="92">
        <v>0</v>
      </c>
      <c r="L297" s="92">
        <v>44.022500000000008</v>
      </c>
      <c r="M297" s="93">
        <v>1216.3</v>
      </c>
    </row>
    <row r="298" spans="1:13" s="86" customFormat="1" ht="18" customHeight="1" x14ac:dyDescent="0.2">
      <c r="A298" s="97"/>
      <c r="B298" s="87" t="s">
        <v>1048</v>
      </c>
      <c r="C298" s="87"/>
      <c r="D298" s="87"/>
      <c r="E298" s="88" t="s">
        <v>1081</v>
      </c>
      <c r="F298" s="88" t="s">
        <v>728</v>
      </c>
      <c r="G298" s="88" t="s">
        <v>540</v>
      </c>
      <c r="H298" s="92">
        <v>69.25</v>
      </c>
      <c r="I298" s="92">
        <v>46.7</v>
      </c>
      <c r="J298" s="92">
        <v>79.2</v>
      </c>
      <c r="K298" s="92">
        <v>0</v>
      </c>
      <c r="L298" s="92">
        <v>55.466950000000004</v>
      </c>
      <c r="M298" s="93">
        <v>1532.5</v>
      </c>
    </row>
    <row r="299" spans="1:13" s="86" customFormat="1" ht="18" customHeight="1" x14ac:dyDescent="0.2">
      <c r="A299" s="97"/>
      <c r="B299" s="87" t="s">
        <v>258</v>
      </c>
      <c r="C299" s="87"/>
      <c r="D299" s="87"/>
      <c r="E299" s="88" t="s">
        <v>259</v>
      </c>
      <c r="F299" s="88" t="s">
        <v>729</v>
      </c>
      <c r="G299" s="88" t="s">
        <v>540</v>
      </c>
      <c r="H299" s="92">
        <v>88.75</v>
      </c>
      <c r="I299" s="92">
        <v>80</v>
      </c>
      <c r="J299" s="92">
        <v>100</v>
      </c>
      <c r="K299" s="92">
        <v>0</v>
      </c>
      <c r="L299" s="92">
        <v>75.803749999999994</v>
      </c>
      <c r="M299" s="93">
        <v>2094.39</v>
      </c>
    </row>
    <row r="300" spans="1:13" s="86" customFormat="1" ht="18" customHeight="1" x14ac:dyDescent="0.2">
      <c r="A300" s="97"/>
      <c r="B300" s="87" t="s">
        <v>260</v>
      </c>
      <c r="C300" s="87"/>
      <c r="D300" s="87"/>
      <c r="E300" s="88" t="s">
        <v>1202</v>
      </c>
      <c r="F300" s="88" t="s">
        <v>729</v>
      </c>
      <c r="G300" s="88" t="s">
        <v>540</v>
      </c>
      <c r="H300" s="92">
        <v>74</v>
      </c>
      <c r="I300" s="92">
        <v>80</v>
      </c>
      <c r="J300" s="92">
        <v>0</v>
      </c>
      <c r="K300" s="92">
        <v>0</v>
      </c>
      <c r="L300" s="92">
        <v>45.474000000000011</v>
      </c>
      <c r="M300" s="93">
        <v>1256.4100000000001</v>
      </c>
    </row>
    <row r="301" spans="1:13" s="86" customFormat="1" ht="18" customHeight="1" x14ac:dyDescent="0.2">
      <c r="A301" s="97"/>
      <c r="B301" s="87" t="s">
        <v>838</v>
      </c>
      <c r="C301" s="87"/>
      <c r="D301" s="87"/>
      <c r="E301" s="88" t="s">
        <v>839</v>
      </c>
      <c r="F301" s="88" t="s">
        <v>730</v>
      </c>
      <c r="G301" s="88" t="s">
        <v>540</v>
      </c>
      <c r="H301" s="92">
        <v>24</v>
      </c>
      <c r="I301" s="92">
        <v>0</v>
      </c>
      <c r="J301" s="92">
        <v>0</v>
      </c>
      <c r="K301" s="92">
        <v>0</v>
      </c>
      <c r="L301" s="92">
        <v>7.4399999999999995</v>
      </c>
      <c r="M301" s="93">
        <v>205.56</v>
      </c>
    </row>
    <row r="302" spans="1:13" s="86" customFormat="1" ht="18" customHeight="1" x14ac:dyDescent="0.2">
      <c r="A302" s="97"/>
      <c r="B302" s="87" t="s">
        <v>1049</v>
      </c>
      <c r="C302" s="87"/>
      <c r="D302" s="87"/>
      <c r="E302" s="88" t="s">
        <v>1082</v>
      </c>
      <c r="F302" s="88" t="s">
        <v>730</v>
      </c>
      <c r="G302" s="88" t="s">
        <v>540</v>
      </c>
      <c r="H302" s="92">
        <v>75</v>
      </c>
      <c r="I302" s="92">
        <v>80</v>
      </c>
      <c r="J302" s="92">
        <v>43.466666666666669</v>
      </c>
      <c r="K302" s="92">
        <v>0</v>
      </c>
      <c r="L302" s="92">
        <v>51.647333333333336</v>
      </c>
      <c r="M302" s="93">
        <v>1426.97</v>
      </c>
    </row>
    <row r="303" spans="1:13" s="86" customFormat="1" ht="18" customHeight="1" x14ac:dyDescent="0.2">
      <c r="A303" s="97"/>
      <c r="B303" s="87" t="s">
        <v>336</v>
      </c>
      <c r="C303" s="87"/>
      <c r="D303" s="87"/>
      <c r="E303" s="88" t="s">
        <v>337</v>
      </c>
      <c r="F303" s="88" t="s">
        <v>731</v>
      </c>
      <c r="G303" s="88" t="s">
        <v>540</v>
      </c>
      <c r="H303" s="92">
        <v>49.9</v>
      </c>
      <c r="I303" s="92">
        <v>70</v>
      </c>
      <c r="J303" s="92">
        <v>0</v>
      </c>
      <c r="K303" s="92">
        <v>0</v>
      </c>
      <c r="L303" s="92">
        <v>34.725900000000003</v>
      </c>
      <c r="M303" s="93">
        <v>959.45</v>
      </c>
    </row>
    <row r="304" spans="1:13" s="86" customFormat="1" ht="18" customHeight="1" x14ac:dyDescent="0.2">
      <c r="A304" s="97"/>
      <c r="B304" s="87" t="s">
        <v>1203</v>
      </c>
      <c r="C304" s="87"/>
      <c r="D304" s="87"/>
      <c r="E304" s="88" t="s">
        <v>1204</v>
      </c>
      <c r="F304" s="88" t="s">
        <v>1222</v>
      </c>
      <c r="G304" s="88" t="s">
        <v>540</v>
      </c>
      <c r="H304" s="92">
        <v>64.650000000000006</v>
      </c>
      <c r="I304" s="92">
        <v>0</v>
      </c>
      <c r="J304" s="92">
        <v>0</v>
      </c>
      <c r="K304" s="92">
        <v>0</v>
      </c>
      <c r="L304" s="92">
        <v>22.045650000000006</v>
      </c>
      <c r="M304" s="93">
        <v>609.1</v>
      </c>
    </row>
    <row r="305" spans="1:13" s="86" customFormat="1" ht="18" customHeight="1" x14ac:dyDescent="0.2">
      <c r="A305" s="97"/>
      <c r="B305" s="87" t="s">
        <v>1050</v>
      </c>
      <c r="C305" s="87"/>
      <c r="D305" s="87"/>
      <c r="E305" s="88" t="s">
        <v>1083</v>
      </c>
      <c r="F305" s="88" t="s">
        <v>681</v>
      </c>
      <c r="G305" s="88" t="s">
        <v>540</v>
      </c>
      <c r="H305" s="92">
        <v>0</v>
      </c>
      <c r="I305" s="92">
        <v>0</v>
      </c>
      <c r="J305" s="92">
        <v>100</v>
      </c>
      <c r="K305" s="92">
        <v>0</v>
      </c>
      <c r="L305" s="92">
        <v>23</v>
      </c>
      <c r="M305" s="93">
        <v>635.47</v>
      </c>
    </row>
    <row r="306" spans="1:13" s="86" customFormat="1" ht="18" customHeight="1" x14ac:dyDescent="0.2">
      <c r="A306" s="97"/>
      <c r="B306" s="87" t="s">
        <v>840</v>
      </c>
      <c r="C306" s="87"/>
      <c r="D306" s="87"/>
      <c r="E306" s="88" t="s">
        <v>841</v>
      </c>
      <c r="F306" s="88" t="s">
        <v>684</v>
      </c>
      <c r="G306" s="88" t="s">
        <v>540</v>
      </c>
      <c r="H306" s="92">
        <v>26.2</v>
      </c>
      <c r="I306" s="92">
        <v>50</v>
      </c>
      <c r="J306" s="92">
        <v>0</v>
      </c>
      <c r="K306" s="92">
        <v>0</v>
      </c>
      <c r="L306" s="92">
        <v>21.584200000000003</v>
      </c>
      <c r="M306" s="93">
        <v>596.35</v>
      </c>
    </row>
    <row r="307" spans="1:13" s="86" customFormat="1" ht="18" customHeight="1" x14ac:dyDescent="0.2">
      <c r="A307" s="97"/>
      <c r="B307" s="87" t="s">
        <v>953</v>
      </c>
      <c r="C307" s="87"/>
      <c r="D307" s="87"/>
      <c r="E307" s="88" t="s">
        <v>954</v>
      </c>
      <c r="F307" s="88" t="s">
        <v>684</v>
      </c>
      <c r="G307" s="88" t="s">
        <v>540</v>
      </c>
      <c r="H307" s="92">
        <v>68.25</v>
      </c>
      <c r="I307" s="92">
        <v>60</v>
      </c>
      <c r="J307" s="92">
        <v>70.133333333333326</v>
      </c>
      <c r="K307" s="92">
        <v>0</v>
      </c>
      <c r="L307" s="92">
        <v>51.088166666666666</v>
      </c>
      <c r="M307" s="93">
        <v>1411.52</v>
      </c>
    </row>
    <row r="308" spans="1:13" s="86" customFormat="1" ht="18" customHeight="1" x14ac:dyDescent="0.2">
      <c r="A308" s="97"/>
      <c r="B308" s="87" t="s">
        <v>232</v>
      </c>
      <c r="C308" s="87"/>
      <c r="D308" s="87"/>
      <c r="E308" s="88" t="s">
        <v>509</v>
      </c>
      <c r="F308" s="88" t="s">
        <v>684</v>
      </c>
      <c r="G308" s="88" t="s">
        <v>540</v>
      </c>
      <c r="H308" s="92">
        <v>91</v>
      </c>
      <c r="I308" s="92">
        <v>100</v>
      </c>
      <c r="J308" s="92">
        <v>72.266666666666666</v>
      </c>
      <c r="K308" s="92">
        <v>0</v>
      </c>
      <c r="L308" s="92">
        <v>74.614466666666672</v>
      </c>
      <c r="M308" s="93">
        <v>2061.5300000000002</v>
      </c>
    </row>
    <row r="309" spans="1:13" s="86" customFormat="1" ht="18" customHeight="1" x14ac:dyDescent="0.2">
      <c r="A309" s="97"/>
      <c r="B309" s="87" t="s">
        <v>277</v>
      </c>
      <c r="C309" s="87"/>
      <c r="D309" s="87"/>
      <c r="E309" s="88" t="s">
        <v>278</v>
      </c>
      <c r="F309" s="88" t="s">
        <v>701</v>
      </c>
      <c r="G309" s="88" t="s">
        <v>540</v>
      </c>
      <c r="H309" s="92">
        <v>84</v>
      </c>
      <c r="I309" s="92">
        <v>80</v>
      </c>
      <c r="J309" s="92">
        <v>96.8</v>
      </c>
      <c r="K309" s="92">
        <v>0</v>
      </c>
      <c r="L309" s="92">
        <v>73.374399999999994</v>
      </c>
      <c r="M309" s="93">
        <v>2027.27</v>
      </c>
    </row>
    <row r="310" spans="1:13" s="86" customFormat="1" ht="18" customHeight="1" x14ac:dyDescent="0.2">
      <c r="A310" s="97"/>
      <c r="B310" s="87" t="s">
        <v>310</v>
      </c>
      <c r="C310" s="87"/>
      <c r="D310" s="87"/>
      <c r="E310" s="88" t="s">
        <v>311</v>
      </c>
      <c r="F310" s="88" t="s">
        <v>714</v>
      </c>
      <c r="G310" s="88" t="s">
        <v>540</v>
      </c>
      <c r="H310" s="92">
        <v>80</v>
      </c>
      <c r="I310" s="92">
        <v>50</v>
      </c>
      <c r="J310" s="92">
        <v>80.266666666666666</v>
      </c>
      <c r="K310" s="92">
        <v>0</v>
      </c>
      <c r="L310" s="92">
        <v>60.237466666666663</v>
      </c>
      <c r="M310" s="93">
        <v>1664.31</v>
      </c>
    </row>
    <row r="311" spans="1:13" s="86" customFormat="1" ht="18" customHeight="1" x14ac:dyDescent="0.2">
      <c r="A311" s="97"/>
      <c r="B311" s="87" t="s">
        <v>263</v>
      </c>
      <c r="C311" s="87"/>
      <c r="D311" s="87"/>
      <c r="E311" s="88" t="s">
        <v>264</v>
      </c>
      <c r="F311" s="88" t="s">
        <v>730</v>
      </c>
      <c r="G311" s="88" t="s">
        <v>540</v>
      </c>
      <c r="H311" s="92">
        <v>44.85</v>
      </c>
      <c r="I311" s="92">
        <v>40</v>
      </c>
      <c r="J311" s="92">
        <v>50.4</v>
      </c>
      <c r="K311" s="92">
        <v>0</v>
      </c>
      <c r="L311" s="92">
        <v>34.695500000000003</v>
      </c>
      <c r="M311" s="93">
        <v>958.61</v>
      </c>
    </row>
    <row r="312" spans="1:13" s="86" customFormat="1" ht="18" customHeight="1" x14ac:dyDescent="0.2">
      <c r="A312" s="97"/>
      <c r="B312" s="87" t="s">
        <v>1258</v>
      </c>
      <c r="C312" s="87"/>
      <c r="D312" s="87"/>
      <c r="E312" s="88" t="s">
        <v>1259</v>
      </c>
      <c r="F312" s="88" t="s">
        <v>1264</v>
      </c>
      <c r="G312" s="88" t="s">
        <v>540</v>
      </c>
      <c r="H312" s="92">
        <v>32.9</v>
      </c>
      <c r="I312" s="92">
        <v>44.2</v>
      </c>
      <c r="J312" s="92">
        <v>42.4</v>
      </c>
      <c r="K312" s="92">
        <v>0</v>
      </c>
      <c r="L312" s="92">
        <v>30.117000000000004</v>
      </c>
      <c r="M312" s="93">
        <v>832.11</v>
      </c>
    </row>
    <row r="313" spans="1:13" s="86" customFormat="1" ht="18" customHeight="1" x14ac:dyDescent="0.2">
      <c r="A313" s="97"/>
      <c r="B313" s="87" t="s">
        <v>1051</v>
      </c>
      <c r="C313" s="87"/>
      <c r="D313" s="87"/>
      <c r="E313" s="88" t="s">
        <v>1084</v>
      </c>
      <c r="F313" s="88" t="s">
        <v>755</v>
      </c>
      <c r="G313" s="88" t="s">
        <v>540</v>
      </c>
      <c r="H313" s="92">
        <v>100</v>
      </c>
      <c r="I313" s="92">
        <v>80</v>
      </c>
      <c r="J313" s="92">
        <v>0</v>
      </c>
      <c r="K313" s="92">
        <v>0</v>
      </c>
      <c r="L313" s="92">
        <v>49.400000000000006</v>
      </c>
      <c r="M313" s="93">
        <v>1364.88</v>
      </c>
    </row>
    <row r="314" spans="1:13" s="86" customFormat="1" ht="18" customHeight="1" x14ac:dyDescent="0.2">
      <c r="A314" s="97"/>
      <c r="B314" s="87" t="s">
        <v>1260</v>
      </c>
      <c r="C314" s="87"/>
      <c r="D314" s="87"/>
      <c r="E314" s="88" t="s">
        <v>1261</v>
      </c>
      <c r="F314" s="88" t="s">
        <v>681</v>
      </c>
      <c r="G314" s="88" t="s">
        <v>540</v>
      </c>
      <c r="H314" s="92">
        <v>48.6</v>
      </c>
      <c r="I314" s="92">
        <v>0</v>
      </c>
      <c r="J314" s="92">
        <v>0</v>
      </c>
      <c r="K314" s="92">
        <v>0</v>
      </c>
      <c r="L314" s="92">
        <v>15.066000000000001</v>
      </c>
      <c r="M314" s="93">
        <v>416.26</v>
      </c>
    </row>
    <row r="315" spans="1:13" s="86" customFormat="1" ht="18" customHeight="1" x14ac:dyDescent="0.2">
      <c r="A315" s="97"/>
      <c r="B315" s="87" t="s">
        <v>297</v>
      </c>
      <c r="C315" s="87"/>
      <c r="D315" s="87"/>
      <c r="E315" s="88" t="s">
        <v>298</v>
      </c>
      <c r="F315" s="88" t="s">
        <v>733</v>
      </c>
      <c r="G315" s="88" t="s">
        <v>540</v>
      </c>
      <c r="H315" s="92">
        <v>86.25</v>
      </c>
      <c r="I315" s="92">
        <v>90</v>
      </c>
      <c r="J315" s="92">
        <v>0</v>
      </c>
      <c r="K315" s="92">
        <v>0</v>
      </c>
      <c r="L315" s="92">
        <v>52.181250000000006</v>
      </c>
      <c r="M315" s="93">
        <v>1441.72</v>
      </c>
    </row>
    <row r="316" spans="1:13" s="86" customFormat="1" ht="18" customHeight="1" x14ac:dyDescent="0.2">
      <c r="A316" s="97"/>
      <c r="B316" s="87" t="s">
        <v>1052</v>
      </c>
      <c r="C316" s="87"/>
      <c r="D316" s="87"/>
      <c r="E316" s="88" t="s">
        <v>1085</v>
      </c>
      <c r="F316" s="88" t="s">
        <v>720</v>
      </c>
      <c r="G316" s="88" t="s">
        <v>540</v>
      </c>
      <c r="H316" s="92">
        <v>80.5</v>
      </c>
      <c r="I316" s="92">
        <v>80</v>
      </c>
      <c r="J316" s="92">
        <v>73.866666666666674</v>
      </c>
      <c r="K316" s="92">
        <v>0</v>
      </c>
      <c r="L316" s="92">
        <v>60.344333333333338</v>
      </c>
      <c r="M316" s="93">
        <v>1667.26</v>
      </c>
    </row>
    <row r="317" spans="1:13" s="86" customFormat="1" ht="18" customHeight="1" x14ac:dyDescent="0.2">
      <c r="A317" s="97"/>
      <c r="B317" s="87" t="s">
        <v>329</v>
      </c>
      <c r="C317" s="87"/>
      <c r="D317" s="87"/>
      <c r="E317" s="88" t="s">
        <v>576</v>
      </c>
      <c r="F317" s="88" t="s">
        <v>717</v>
      </c>
      <c r="G317" s="88" t="s">
        <v>540</v>
      </c>
      <c r="H317" s="92">
        <v>92.5</v>
      </c>
      <c r="I317" s="92">
        <v>100</v>
      </c>
      <c r="J317" s="92">
        <v>0</v>
      </c>
      <c r="K317" s="92">
        <v>0</v>
      </c>
      <c r="L317" s="92">
        <v>56.842500000000001</v>
      </c>
      <c r="M317" s="93">
        <v>1570.51</v>
      </c>
    </row>
    <row r="318" spans="1:13" s="86" customFormat="1" ht="18" customHeight="1" x14ac:dyDescent="0.2">
      <c r="A318" s="97"/>
      <c r="B318" s="87" t="s">
        <v>577</v>
      </c>
      <c r="C318" s="87"/>
      <c r="D318" s="87"/>
      <c r="E318" s="88" t="s">
        <v>578</v>
      </c>
      <c r="F318" s="88" t="s">
        <v>734</v>
      </c>
      <c r="G318" s="88" t="s">
        <v>540</v>
      </c>
      <c r="H318" s="92">
        <v>82.5</v>
      </c>
      <c r="I318" s="92">
        <v>90</v>
      </c>
      <c r="J318" s="92">
        <v>0</v>
      </c>
      <c r="K318" s="92">
        <v>0</v>
      </c>
      <c r="L318" s="92">
        <v>46.274999999999999</v>
      </c>
      <c r="M318" s="93">
        <v>1278.54</v>
      </c>
    </row>
    <row r="319" spans="1:13" s="86" customFormat="1" ht="18" customHeight="1" x14ac:dyDescent="0.2">
      <c r="A319" s="97"/>
      <c r="B319" s="87" t="s">
        <v>735</v>
      </c>
      <c r="C319" s="87"/>
      <c r="D319" s="87"/>
      <c r="E319" s="88" t="s">
        <v>736</v>
      </c>
      <c r="F319" s="88" t="s">
        <v>701</v>
      </c>
      <c r="G319" s="88" t="s">
        <v>540</v>
      </c>
      <c r="H319" s="92">
        <v>0</v>
      </c>
      <c r="I319" s="92">
        <v>40.799999999999997</v>
      </c>
      <c r="J319" s="92">
        <v>0</v>
      </c>
      <c r="K319" s="92">
        <v>0</v>
      </c>
      <c r="L319" s="92">
        <v>9.3840000000000003</v>
      </c>
      <c r="M319" s="93">
        <v>259.27</v>
      </c>
    </row>
    <row r="320" spans="1:13" s="86" customFormat="1" ht="18" customHeight="1" x14ac:dyDescent="0.2">
      <c r="A320" s="97"/>
      <c r="B320" s="87" t="s">
        <v>199</v>
      </c>
      <c r="C320" s="87"/>
      <c r="D320" s="87"/>
      <c r="E320" s="88" t="s">
        <v>200</v>
      </c>
      <c r="F320" s="88" t="s">
        <v>737</v>
      </c>
      <c r="G320" s="88" t="s">
        <v>540</v>
      </c>
      <c r="H320" s="92">
        <v>26</v>
      </c>
      <c r="I320" s="92">
        <v>36.200000000000003</v>
      </c>
      <c r="J320" s="92">
        <v>0</v>
      </c>
      <c r="K320" s="92">
        <v>0</v>
      </c>
      <c r="L320" s="92">
        <v>18.024600000000003</v>
      </c>
      <c r="M320" s="93">
        <v>498</v>
      </c>
    </row>
    <row r="321" spans="1:13" s="86" customFormat="1" ht="18" customHeight="1" x14ac:dyDescent="0.2">
      <c r="A321" s="97"/>
      <c r="B321" s="87" t="s">
        <v>201</v>
      </c>
      <c r="C321" s="87"/>
      <c r="D321" s="87"/>
      <c r="E321" s="88" t="s">
        <v>202</v>
      </c>
      <c r="F321" s="88" t="s">
        <v>737</v>
      </c>
      <c r="G321" s="88" t="s">
        <v>540</v>
      </c>
      <c r="H321" s="92">
        <v>28.2</v>
      </c>
      <c r="I321" s="92">
        <v>0</v>
      </c>
      <c r="J321" s="92">
        <v>0</v>
      </c>
      <c r="K321" s="92">
        <v>0</v>
      </c>
      <c r="L321" s="92">
        <v>9.6161999999999992</v>
      </c>
      <c r="M321" s="93">
        <v>265.69</v>
      </c>
    </row>
    <row r="322" spans="1:13" s="86" customFormat="1" ht="18" customHeight="1" x14ac:dyDescent="0.2">
      <c r="A322" s="97"/>
      <c r="B322" s="87" t="s">
        <v>955</v>
      </c>
      <c r="C322" s="87"/>
      <c r="D322" s="87"/>
      <c r="E322" s="88" t="s">
        <v>956</v>
      </c>
      <c r="F322" s="88" t="s">
        <v>684</v>
      </c>
      <c r="G322" s="88" t="s">
        <v>540</v>
      </c>
      <c r="H322" s="92">
        <v>64.05</v>
      </c>
      <c r="I322" s="92">
        <v>70</v>
      </c>
      <c r="J322" s="92">
        <v>54.666666666666664</v>
      </c>
      <c r="K322" s="92">
        <v>0</v>
      </c>
      <c r="L322" s="92">
        <v>48.528833333333338</v>
      </c>
      <c r="M322" s="93">
        <v>1340.81</v>
      </c>
    </row>
    <row r="323" spans="1:13" s="86" customFormat="1" ht="18" customHeight="1" x14ac:dyDescent="0.2">
      <c r="A323" s="97"/>
      <c r="B323" s="87" t="s">
        <v>1053</v>
      </c>
      <c r="C323" s="87"/>
      <c r="D323" s="87"/>
      <c r="E323" s="88" t="s">
        <v>1086</v>
      </c>
      <c r="F323" s="88" t="s">
        <v>672</v>
      </c>
      <c r="G323" s="88" t="s">
        <v>540</v>
      </c>
      <c r="H323" s="92">
        <v>54.75</v>
      </c>
      <c r="I323" s="92">
        <v>0</v>
      </c>
      <c r="J323" s="92">
        <v>0</v>
      </c>
      <c r="K323" s="92">
        <v>0</v>
      </c>
      <c r="L323" s="92">
        <v>18.669750000000001</v>
      </c>
      <c r="M323" s="93">
        <v>515.83000000000004</v>
      </c>
    </row>
    <row r="324" spans="1:13" s="86" customFormat="1" ht="18" customHeight="1" x14ac:dyDescent="0.2">
      <c r="A324" s="97"/>
      <c r="B324" s="87" t="s">
        <v>738</v>
      </c>
      <c r="C324" s="87"/>
      <c r="D324" s="87"/>
      <c r="E324" s="88" t="s">
        <v>739</v>
      </c>
      <c r="F324" s="88" t="s">
        <v>676</v>
      </c>
      <c r="G324" s="88" t="s">
        <v>540</v>
      </c>
      <c r="H324" s="92">
        <v>76.75</v>
      </c>
      <c r="I324" s="92">
        <v>80</v>
      </c>
      <c r="J324" s="92">
        <v>0</v>
      </c>
      <c r="K324" s="92">
        <v>0</v>
      </c>
      <c r="L324" s="92">
        <v>46.411750000000005</v>
      </c>
      <c r="M324" s="93">
        <v>1282.32</v>
      </c>
    </row>
    <row r="325" spans="1:13" s="86" customFormat="1" ht="18" customHeight="1" x14ac:dyDescent="0.2">
      <c r="A325" s="97"/>
      <c r="B325" s="87" t="s">
        <v>230</v>
      </c>
      <c r="C325" s="87"/>
      <c r="D325" s="87"/>
      <c r="E325" s="88" t="s">
        <v>231</v>
      </c>
      <c r="F325" s="88" t="s">
        <v>683</v>
      </c>
      <c r="G325" s="88" t="s">
        <v>540</v>
      </c>
      <c r="H325" s="92">
        <v>93.75</v>
      </c>
      <c r="I325" s="92">
        <v>80</v>
      </c>
      <c r="J325" s="92">
        <v>57.333333333333336</v>
      </c>
      <c r="K325" s="92">
        <v>0</v>
      </c>
      <c r="L325" s="92">
        <v>66.714083333333349</v>
      </c>
      <c r="M325" s="93">
        <v>1843.25</v>
      </c>
    </row>
    <row r="326" spans="1:13" s="86" customFormat="1" ht="18" customHeight="1" x14ac:dyDescent="0.2">
      <c r="A326" s="97"/>
      <c r="B326" s="87" t="s">
        <v>740</v>
      </c>
      <c r="C326" s="87"/>
      <c r="D326" s="87"/>
      <c r="E326" s="88" t="s">
        <v>741</v>
      </c>
      <c r="F326" s="88" t="s">
        <v>684</v>
      </c>
      <c r="G326" s="88" t="s">
        <v>540</v>
      </c>
      <c r="H326" s="92">
        <v>34.200000000000003</v>
      </c>
      <c r="I326" s="92">
        <v>0</v>
      </c>
      <c r="J326" s="92">
        <v>0</v>
      </c>
      <c r="K326" s="92">
        <v>0</v>
      </c>
      <c r="L326" s="92">
        <v>11.662200000000002</v>
      </c>
      <c r="M326" s="93">
        <v>322.22000000000003</v>
      </c>
    </row>
    <row r="327" spans="1:13" s="86" customFormat="1" ht="18" customHeight="1" x14ac:dyDescent="0.2">
      <c r="A327" s="97"/>
      <c r="B327" s="87" t="s">
        <v>245</v>
      </c>
      <c r="C327" s="87"/>
      <c r="D327" s="87"/>
      <c r="E327" s="88" t="s">
        <v>246</v>
      </c>
      <c r="F327" s="88" t="s">
        <v>684</v>
      </c>
      <c r="G327" s="88" t="s">
        <v>540</v>
      </c>
      <c r="H327" s="92">
        <v>27.45</v>
      </c>
      <c r="I327" s="92">
        <v>60</v>
      </c>
      <c r="J327" s="92">
        <v>100</v>
      </c>
      <c r="K327" s="92">
        <v>0</v>
      </c>
      <c r="L327" s="92">
        <v>49.840450000000004</v>
      </c>
      <c r="M327" s="93">
        <v>1377.05</v>
      </c>
    </row>
    <row r="328" spans="1:13" s="86" customFormat="1" ht="18" customHeight="1" x14ac:dyDescent="0.2">
      <c r="A328" s="97"/>
      <c r="B328" s="87" t="s">
        <v>1005</v>
      </c>
      <c r="C328" s="87"/>
      <c r="D328" s="87"/>
      <c r="E328" s="88" t="s">
        <v>1006</v>
      </c>
      <c r="F328" s="88" t="s">
        <v>684</v>
      </c>
      <c r="G328" s="88" t="s">
        <v>540</v>
      </c>
      <c r="H328" s="92">
        <v>73.5</v>
      </c>
      <c r="I328" s="92">
        <v>24.2</v>
      </c>
      <c r="J328" s="92">
        <v>0</v>
      </c>
      <c r="K328" s="92">
        <v>0</v>
      </c>
      <c r="L328" s="92">
        <v>31.186100000000003</v>
      </c>
      <c r="M328" s="93">
        <v>861.64</v>
      </c>
    </row>
    <row r="329" spans="1:13" s="86" customFormat="1" ht="18" customHeight="1" x14ac:dyDescent="0.2">
      <c r="A329" s="97"/>
      <c r="B329" s="87" t="s">
        <v>255</v>
      </c>
      <c r="C329" s="87"/>
      <c r="D329" s="87"/>
      <c r="E329" s="88" t="s">
        <v>256</v>
      </c>
      <c r="F329" s="88" t="s">
        <v>684</v>
      </c>
      <c r="G329" s="88" t="s">
        <v>540</v>
      </c>
      <c r="H329" s="92">
        <v>64</v>
      </c>
      <c r="I329" s="92">
        <v>60</v>
      </c>
      <c r="J329" s="92">
        <v>0</v>
      </c>
      <c r="K329" s="92">
        <v>0</v>
      </c>
      <c r="L329" s="92">
        <v>37.004000000000005</v>
      </c>
      <c r="M329" s="93">
        <v>1022.39</v>
      </c>
    </row>
    <row r="330" spans="1:13" s="86" customFormat="1" ht="18" customHeight="1" x14ac:dyDescent="0.2">
      <c r="A330" s="97"/>
      <c r="B330" s="87" t="s">
        <v>742</v>
      </c>
      <c r="C330" s="87"/>
      <c r="D330" s="87"/>
      <c r="E330" s="88" t="s">
        <v>743</v>
      </c>
      <c r="F330" s="88" t="s">
        <v>696</v>
      </c>
      <c r="G330" s="88" t="s">
        <v>540</v>
      </c>
      <c r="H330" s="92">
        <v>88.75</v>
      </c>
      <c r="I330" s="92">
        <v>60</v>
      </c>
      <c r="J330" s="92">
        <v>0</v>
      </c>
      <c r="K330" s="92">
        <v>0</v>
      </c>
      <c r="L330" s="92">
        <v>45.443750000000001</v>
      </c>
      <c r="M330" s="93">
        <v>1255.57</v>
      </c>
    </row>
    <row r="331" spans="1:13" s="86" customFormat="1" ht="18" customHeight="1" x14ac:dyDescent="0.2">
      <c r="A331" s="97"/>
      <c r="B331" s="87" t="s">
        <v>842</v>
      </c>
      <c r="C331" s="87"/>
      <c r="D331" s="87"/>
      <c r="E331" s="88" t="s">
        <v>843</v>
      </c>
      <c r="F331" s="88" t="s">
        <v>730</v>
      </c>
      <c r="G331" s="88" t="s">
        <v>540</v>
      </c>
      <c r="H331" s="92">
        <v>85.75</v>
      </c>
      <c r="I331" s="92">
        <v>90</v>
      </c>
      <c r="J331" s="92">
        <v>0</v>
      </c>
      <c r="K331" s="92">
        <v>0</v>
      </c>
      <c r="L331" s="92">
        <v>52.010750000000002</v>
      </c>
      <c r="M331" s="93">
        <v>1437.01</v>
      </c>
    </row>
    <row r="332" spans="1:13" s="86" customFormat="1" ht="18" customHeight="1" x14ac:dyDescent="0.2">
      <c r="A332" s="97"/>
      <c r="B332" s="87" t="s">
        <v>744</v>
      </c>
      <c r="C332" s="87"/>
      <c r="D332" s="87"/>
      <c r="E332" s="88" t="s">
        <v>745</v>
      </c>
      <c r="F332" s="88" t="s">
        <v>730</v>
      </c>
      <c r="G332" s="88" t="s">
        <v>540</v>
      </c>
      <c r="H332" s="92">
        <v>30.8</v>
      </c>
      <c r="I332" s="92">
        <v>50</v>
      </c>
      <c r="J332" s="92">
        <v>0</v>
      </c>
      <c r="K332" s="92">
        <v>0</v>
      </c>
      <c r="L332" s="92">
        <v>23.152800000000003</v>
      </c>
      <c r="M332" s="93">
        <v>639.69000000000005</v>
      </c>
    </row>
    <row r="333" spans="1:13" s="86" customFormat="1" ht="18" customHeight="1" x14ac:dyDescent="0.2">
      <c r="A333" s="97"/>
      <c r="B333" s="87" t="s">
        <v>746</v>
      </c>
      <c r="C333" s="87"/>
      <c r="D333" s="87"/>
      <c r="E333" s="88" t="s">
        <v>747</v>
      </c>
      <c r="F333" s="88" t="s">
        <v>748</v>
      </c>
      <c r="G333" s="88" t="s">
        <v>540</v>
      </c>
      <c r="H333" s="92">
        <v>82.5</v>
      </c>
      <c r="I333" s="92">
        <v>80</v>
      </c>
      <c r="J333" s="92">
        <v>77.599999999999994</v>
      </c>
      <c r="K333" s="92">
        <v>0</v>
      </c>
      <c r="L333" s="92">
        <v>68.005300000000005</v>
      </c>
      <c r="M333" s="93">
        <v>1878.93</v>
      </c>
    </row>
    <row r="334" spans="1:13" s="86" customFormat="1" ht="18" customHeight="1" x14ac:dyDescent="0.2">
      <c r="A334" s="97"/>
      <c r="B334" s="87" t="s">
        <v>473</v>
      </c>
      <c r="C334" s="87"/>
      <c r="D334" s="87"/>
      <c r="E334" s="88" t="s">
        <v>579</v>
      </c>
      <c r="F334" s="88" t="s">
        <v>698</v>
      </c>
      <c r="G334" s="88" t="s">
        <v>540</v>
      </c>
      <c r="H334" s="92">
        <v>18.55</v>
      </c>
      <c r="I334" s="92">
        <v>50</v>
      </c>
      <c r="J334" s="92">
        <v>0</v>
      </c>
      <c r="K334" s="92">
        <v>0</v>
      </c>
      <c r="L334" s="92">
        <v>18.975550000000005</v>
      </c>
      <c r="M334" s="93">
        <v>524.28</v>
      </c>
    </row>
    <row r="335" spans="1:13" s="86" customFormat="1" ht="18" customHeight="1" x14ac:dyDescent="0.2">
      <c r="A335" s="97"/>
      <c r="B335" s="87" t="s">
        <v>288</v>
      </c>
      <c r="C335" s="87"/>
      <c r="D335" s="87"/>
      <c r="E335" s="88" t="s">
        <v>289</v>
      </c>
      <c r="F335" s="88" t="s">
        <v>749</v>
      </c>
      <c r="G335" s="88" t="s">
        <v>540</v>
      </c>
      <c r="H335" s="92">
        <v>75.75</v>
      </c>
      <c r="I335" s="92">
        <v>80</v>
      </c>
      <c r="J335" s="92">
        <v>0</v>
      </c>
      <c r="K335" s="92">
        <v>0</v>
      </c>
      <c r="L335" s="92">
        <v>46.070750000000004</v>
      </c>
      <c r="M335" s="93">
        <v>1272.8900000000001</v>
      </c>
    </row>
    <row r="336" spans="1:13" s="86" customFormat="1" ht="18" customHeight="1" x14ac:dyDescent="0.2">
      <c r="A336" s="97"/>
      <c r="B336" s="87" t="s">
        <v>474</v>
      </c>
      <c r="C336" s="87"/>
      <c r="D336" s="87"/>
      <c r="E336" s="88" t="s">
        <v>510</v>
      </c>
      <c r="F336" s="88" t="s">
        <v>710</v>
      </c>
      <c r="G336" s="88" t="s">
        <v>540</v>
      </c>
      <c r="H336" s="92">
        <v>11.65</v>
      </c>
      <c r="I336" s="92">
        <v>80</v>
      </c>
      <c r="J336" s="92">
        <v>0</v>
      </c>
      <c r="K336" s="92">
        <v>0</v>
      </c>
      <c r="L336" s="92">
        <v>24.212650000000004</v>
      </c>
      <c r="M336" s="93">
        <v>668.97</v>
      </c>
    </row>
    <row r="337" spans="1:13" s="86" customFormat="1" ht="18" customHeight="1" x14ac:dyDescent="0.2">
      <c r="A337" s="97"/>
      <c r="B337" s="87" t="s">
        <v>1205</v>
      </c>
      <c r="C337" s="87"/>
      <c r="D337" s="87"/>
      <c r="E337" s="88" t="s">
        <v>1206</v>
      </c>
      <c r="F337" s="88" t="s">
        <v>714</v>
      </c>
      <c r="G337" s="88" t="s">
        <v>540</v>
      </c>
      <c r="H337" s="92">
        <v>87.5</v>
      </c>
      <c r="I337" s="92">
        <v>100</v>
      </c>
      <c r="J337" s="92">
        <v>0</v>
      </c>
      <c r="K337" s="92">
        <v>0</v>
      </c>
      <c r="L337" s="92">
        <v>55.137500000000003</v>
      </c>
      <c r="M337" s="93">
        <v>1523.4</v>
      </c>
    </row>
    <row r="338" spans="1:13" s="86" customFormat="1" ht="18" customHeight="1" x14ac:dyDescent="0.2">
      <c r="A338" s="97"/>
      <c r="B338" s="87" t="s">
        <v>322</v>
      </c>
      <c r="C338" s="87"/>
      <c r="D338" s="87"/>
      <c r="E338" s="88" t="s">
        <v>323</v>
      </c>
      <c r="F338" s="88" t="s">
        <v>721</v>
      </c>
      <c r="G338" s="88" t="s">
        <v>540</v>
      </c>
      <c r="H338" s="92">
        <v>56.85</v>
      </c>
      <c r="I338" s="92">
        <v>21.5</v>
      </c>
      <c r="J338" s="92">
        <v>44</v>
      </c>
      <c r="K338" s="92">
        <v>0</v>
      </c>
      <c r="L338" s="92">
        <v>35.957350000000005</v>
      </c>
      <c r="M338" s="93">
        <v>993.47</v>
      </c>
    </row>
    <row r="339" spans="1:13" s="86" customFormat="1" ht="18" customHeight="1" x14ac:dyDescent="0.2">
      <c r="A339" s="97"/>
      <c r="B339" s="87" t="s">
        <v>338</v>
      </c>
      <c r="C339" s="87"/>
      <c r="D339" s="87"/>
      <c r="E339" s="88" t="s">
        <v>580</v>
      </c>
      <c r="F339" s="88" t="s">
        <v>750</v>
      </c>
      <c r="G339" s="88" t="s">
        <v>540</v>
      </c>
      <c r="H339" s="92">
        <v>100</v>
      </c>
      <c r="I339" s="92">
        <v>90</v>
      </c>
      <c r="J339" s="92">
        <v>0</v>
      </c>
      <c r="K339" s="92">
        <v>0</v>
      </c>
      <c r="L339" s="92">
        <v>56.870000000000005</v>
      </c>
      <c r="M339" s="93">
        <v>1571.27</v>
      </c>
    </row>
    <row r="340" spans="1:13" s="86" customFormat="1" ht="18" customHeight="1" x14ac:dyDescent="0.2">
      <c r="A340" s="97"/>
      <c r="B340" s="87" t="s">
        <v>343</v>
      </c>
      <c r="C340" s="87"/>
      <c r="D340" s="87"/>
      <c r="E340" s="88" t="s">
        <v>344</v>
      </c>
      <c r="F340" s="88" t="s">
        <v>728</v>
      </c>
      <c r="G340" s="88" t="s">
        <v>540</v>
      </c>
      <c r="H340" s="92">
        <v>86.75</v>
      </c>
      <c r="I340" s="92">
        <v>11.5</v>
      </c>
      <c r="J340" s="92">
        <v>0</v>
      </c>
      <c r="K340" s="92">
        <v>70</v>
      </c>
      <c r="L340" s="92">
        <v>50.201250000000009</v>
      </c>
      <c r="M340" s="93">
        <v>1387.02</v>
      </c>
    </row>
    <row r="341" spans="1:13" s="86" customFormat="1" ht="18" customHeight="1" x14ac:dyDescent="0.2">
      <c r="A341" s="97"/>
      <c r="B341" s="87" t="s">
        <v>269</v>
      </c>
      <c r="C341" s="87"/>
      <c r="D341" s="87"/>
      <c r="E341" s="88" t="s">
        <v>270</v>
      </c>
      <c r="F341" s="88" t="s">
        <v>698</v>
      </c>
      <c r="G341" s="88" t="s">
        <v>540</v>
      </c>
      <c r="H341" s="92">
        <v>80</v>
      </c>
      <c r="I341" s="92">
        <v>80</v>
      </c>
      <c r="J341" s="92">
        <v>0</v>
      </c>
      <c r="K341" s="92">
        <v>0</v>
      </c>
      <c r="L341" s="92">
        <v>47.52000000000001</v>
      </c>
      <c r="M341" s="93">
        <v>1312.94</v>
      </c>
    </row>
    <row r="342" spans="1:13" s="86" customFormat="1" ht="18" customHeight="1" x14ac:dyDescent="0.2">
      <c r="A342" s="97"/>
      <c r="B342" s="87" t="s">
        <v>1207</v>
      </c>
      <c r="C342" s="87"/>
      <c r="D342" s="87"/>
      <c r="E342" s="88" t="s">
        <v>1208</v>
      </c>
      <c r="F342" s="88" t="s">
        <v>1223</v>
      </c>
      <c r="G342" s="88" t="s">
        <v>540</v>
      </c>
      <c r="H342" s="92">
        <v>43.7</v>
      </c>
      <c r="I342" s="92">
        <v>0</v>
      </c>
      <c r="J342" s="92">
        <v>0</v>
      </c>
      <c r="K342" s="92">
        <v>0</v>
      </c>
      <c r="L342" s="92">
        <v>13.547000000000001</v>
      </c>
      <c r="M342" s="93">
        <v>374.29</v>
      </c>
    </row>
    <row r="343" spans="1:13" s="86" customFormat="1" ht="18" customHeight="1" x14ac:dyDescent="0.2">
      <c r="A343" s="97"/>
      <c r="B343" s="87" t="s">
        <v>227</v>
      </c>
      <c r="C343" s="87"/>
      <c r="D343" s="87"/>
      <c r="E343" s="88" t="s">
        <v>1262</v>
      </c>
      <c r="F343" s="88" t="s">
        <v>732</v>
      </c>
      <c r="G343" s="88" t="s">
        <v>540</v>
      </c>
      <c r="H343" s="92">
        <v>96.25</v>
      </c>
      <c r="I343" s="92">
        <v>90</v>
      </c>
      <c r="J343" s="92">
        <v>60.8</v>
      </c>
      <c r="K343" s="92">
        <v>0</v>
      </c>
      <c r="L343" s="92">
        <v>70.973649999999992</v>
      </c>
      <c r="M343" s="93">
        <v>1960.94</v>
      </c>
    </row>
    <row r="344" spans="1:13" s="86" customFormat="1" ht="18" customHeight="1" x14ac:dyDescent="0.2">
      <c r="A344" s="97"/>
      <c r="B344" s="87" t="s">
        <v>307</v>
      </c>
      <c r="C344" s="87"/>
      <c r="D344" s="87"/>
      <c r="E344" s="88" t="s">
        <v>475</v>
      </c>
      <c r="F344" s="88" t="s">
        <v>713</v>
      </c>
      <c r="G344" s="88" t="s">
        <v>540</v>
      </c>
      <c r="H344" s="92">
        <v>77.5</v>
      </c>
      <c r="I344" s="92">
        <v>100</v>
      </c>
      <c r="J344" s="92">
        <v>0</v>
      </c>
      <c r="K344" s="92">
        <v>0</v>
      </c>
      <c r="L344" s="92">
        <v>51.727499999999999</v>
      </c>
      <c r="M344" s="93">
        <v>1429.18</v>
      </c>
    </row>
    <row r="345" spans="1:13" s="86" customFormat="1" ht="18" customHeight="1" x14ac:dyDescent="0.2">
      <c r="A345" s="97"/>
      <c r="B345" s="87" t="s">
        <v>281</v>
      </c>
      <c r="C345" s="87"/>
      <c r="D345" s="87"/>
      <c r="E345" s="88" t="s">
        <v>282</v>
      </c>
      <c r="F345" s="88" t="s">
        <v>701</v>
      </c>
      <c r="G345" s="88" t="s">
        <v>540</v>
      </c>
      <c r="H345" s="92">
        <v>81.25</v>
      </c>
      <c r="I345" s="92">
        <v>60</v>
      </c>
      <c r="J345" s="92">
        <v>0</v>
      </c>
      <c r="K345" s="92">
        <v>0</v>
      </c>
      <c r="L345" s="92">
        <v>42.886249999999997</v>
      </c>
      <c r="M345" s="93">
        <v>1184.9100000000001</v>
      </c>
    </row>
    <row r="346" spans="1:13" s="86" customFormat="1" ht="18" customHeight="1" x14ac:dyDescent="0.2">
      <c r="A346" s="97"/>
      <c r="B346" s="87" t="s">
        <v>511</v>
      </c>
      <c r="C346" s="87"/>
      <c r="D346" s="87"/>
      <c r="E346" s="88" t="s">
        <v>512</v>
      </c>
      <c r="F346" s="88" t="s">
        <v>707</v>
      </c>
      <c r="G346" s="88" t="s">
        <v>540</v>
      </c>
      <c r="H346" s="92">
        <v>52.75</v>
      </c>
      <c r="I346" s="92">
        <v>52</v>
      </c>
      <c r="J346" s="92">
        <v>0</v>
      </c>
      <c r="K346" s="92">
        <v>0</v>
      </c>
      <c r="L346" s="92">
        <v>31.143750000000004</v>
      </c>
      <c r="M346" s="93">
        <v>860.47</v>
      </c>
    </row>
    <row r="347" spans="1:13" s="86" customFormat="1" ht="18" customHeight="1" x14ac:dyDescent="0.2">
      <c r="A347" s="97"/>
      <c r="B347" s="87" t="s">
        <v>844</v>
      </c>
      <c r="C347" s="87"/>
      <c r="D347" s="87"/>
      <c r="E347" s="88" t="s">
        <v>845</v>
      </c>
      <c r="F347" s="88" t="s">
        <v>684</v>
      </c>
      <c r="G347" s="88" t="s">
        <v>540</v>
      </c>
      <c r="H347" s="92">
        <v>64</v>
      </c>
      <c r="I347" s="92">
        <v>60</v>
      </c>
      <c r="J347" s="92">
        <v>0</v>
      </c>
      <c r="K347" s="92">
        <v>0</v>
      </c>
      <c r="L347" s="92">
        <v>37.004000000000005</v>
      </c>
      <c r="M347" s="93">
        <v>1022.39</v>
      </c>
    </row>
    <row r="348" spans="1:13" s="86" customFormat="1" ht="18" customHeight="1" x14ac:dyDescent="0.2">
      <c r="A348" s="97"/>
      <c r="B348" s="87" t="s">
        <v>324</v>
      </c>
      <c r="C348" s="87"/>
      <c r="D348" s="87"/>
      <c r="E348" s="88" t="s">
        <v>581</v>
      </c>
      <c r="F348" s="88" t="s">
        <v>716</v>
      </c>
      <c r="G348" s="88" t="s">
        <v>540</v>
      </c>
      <c r="H348" s="92">
        <v>92.5</v>
      </c>
      <c r="I348" s="92">
        <v>100</v>
      </c>
      <c r="J348" s="92">
        <v>66.933333333333337</v>
      </c>
      <c r="K348" s="92">
        <v>0</v>
      </c>
      <c r="L348" s="92">
        <v>73.776633333333336</v>
      </c>
      <c r="M348" s="93">
        <v>2038.38</v>
      </c>
    </row>
    <row r="349" spans="1:13" s="86" customFormat="1" ht="18" customHeight="1" x14ac:dyDescent="0.2">
      <c r="A349" s="97"/>
      <c r="B349" s="87" t="s">
        <v>1209</v>
      </c>
      <c r="C349" s="87"/>
      <c r="D349" s="87"/>
      <c r="E349" s="88" t="s">
        <v>780</v>
      </c>
      <c r="F349" s="88" t="s">
        <v>698</v>
      </c>
      <c r="G349" s="88" t="s">
        <v>540</v>
      </c>
      <c r="H349" s="92">
        <v>92.5</v>
      </c>
      <c r="I349" s="92">
        <v>70</v>
      </c>
      <c r="J349" s="92">
        <v>0</v>
      </c>
      <c r="K349" s="92">
        <v>0</v>
      </c>
      <c r="L349" s="92">
        <v>49.252500000000012</v>
      </c>
      <c r="M349" s="93">
        <v>1360.8</v>
      </c>
    </row>
    <row r="350" spans="1:13" s="86" customFormat="1" ht="18" customHeight="1" x14ac:dyDescent="0.2">
      <c r="A350" s="97"/>
      <c r="B350" s="87" t="s">
        <v>339</v>
      </c>
      <c r="C350" s="87"/>
      <c r="D350" s="87"/>
      <c r="E350" s="88" t="s">
        <v>340</v>
      </c>
      <c r="F350" s="88" t="s">
        <v>718</v>
      </c>
      <c r="G350" s="88" t="s">
        <v>540</v>
      </c>
      <c r="H350" s="92">
        <v>39.950000000000003</v>
      </c>
      <c r="I350" s="92">
        <v>60</v>
      </c>
      <c r="J350" s="92">
        <v>0</v>
      </c>
      <c r="K350" s="92">
        <v>0</v>
      </c>
      <c r="L350" s="92">
        <v>28.802950000000003</v>
      </c>
      <c r="M350" s="93">
        <v>795.8</v>
      </c>
    </row>
    <row r="351" spans="1:13" s="86" customFormat="1" ht="18" customHeight="1" x14ac:dyDescent="0.2">
      <c r="A351" s="97"/>
      <c r="B351" s="87" t="s">
        <v>1007</v>
      </c>
      <c r="C351" s="87"/>
      <c r="D351" s="87"/>
      <c r="E351" s="88" t="s">
        <v>1008</v>
      </c>
      <c r="F351" s="88" t="s">
        <v>684</v>
      </c>
      <c r="G351" s="88" t="s">
        <v>540</v>
      </c>
      <c r="H351" s="92">
        <v>43.45</v>
      </c>
      <c r="I351" s="92">
        <v>48.4</v>
      </c>
      <c r="J351" s="92">
        <v>73.333333333333343</v>
      </c>
      <c r="K351" s="92">
        <v>0</v>
      </c>
      <c r="L351" s="92">
        <v>45.614983333333349</v>
      </c>
      <c r="M351" s="93">
        <v>1260.3</v>
      </c>
    </row>
    <row r="352" spans="1:13" s="86" customFormat="1" ht="18" customHeight="1" x14ac:dyDescent="0.2">
      <c r="A352" s="97"/>
      <c r="B352" s="87" t="s">
        <v>251</v>
      </c>
      <c r="C352" s="87"/>
      <c r="D352" s="87"/>
      <c r="E352" s="88" t="s">
        <v>252</v>
      </c>
      <c r="F352" s="88" t="s">
        <v>684</v>
      </c>
      <c r="G352" s="88" t="s">
        <v>540</v>
      </c>
      <c r="H352" s="92">
        <v>49.15</v>
      </c>
      <c r="I352" s="92">
        <v>48.9</v>
      </c>
      <c r="J352" s="92">
        <v>57.866666666666667</v>
      </c>
      <c r="K352" s="92">
        <v>0</v>
      </c>
      <c r="L352" s="92">
        <v>43.772116666666669</v>
      </c>
      <c r="M352" s="93">
        <v>1209.3800000000001</v>
      </c>
    </row>
    <row r="353" spans="1:13" s="86" customFormat="1" ht="18" customHeight="1" x14ac:dyDescent="0.2">
      <c r="A353" s="97"/>
      <c r="B353" s="87" t="s">
        <v>345</v>
      </c>
      <c r="C353" s="87"/>
      <c r="D353" s="87"/>
      <c r="E353" s="88" t="s">
        <v>346</v>
      </c>
      <c r="F353" s="88" t="s">
        <v>751</v>
      </c>
      <c r="G353" s="88" t="s">
        <v>540</v>
      </c>
      <c r="H353" s="92">
        <v>16.45</v>
      </c>
      <c r="I353" s="92">
        <v>0</v>
      </c>
      <c r="J353" s="92">
        <v>0</v>
      </c>
      <c r="K353" s="92">
        <v>0</v>
      </c>
      <c r="L353" s="92">
        <v>5.0994999999999999</v>
      </c>
      <c r="M353" s="93">
        <v>140.88999999999999</v>
      </c>
    </row>
    <row r="354" spans="1:13" s="86" customFormat="1" ht="18" customHeight="1" x14ac:dyDescent="0.2">
      <c r="A354" s="97"/>
      <c r="B354" s="87" t="s">
        <v>261</v>
      </c>
      <c r="C354" s="87"/>
      <c r="D354" s="87"/>
      <c r="E354" s="88" t="s">
        <v>262</v>
      </c>
      <c r="F354" s="88" t="s">
        <v>752</v>
      </c>
      <c r="G354" s="88" t="s">
        <v>540</v>
      </c>
      <c r="H354" s="92">
        <v>51.75</v>
      </c>
      <c r="I354" s="92">
        <v>80</v>
      </c>
      <c r="J354" s="92">
        <v>0</v>
      </c>
      <c r="K354" s="92">
        <v>0</v>
      </c>
      <c r="L354" s="92">
        <v>37.886750000000006</v>
      </c>
      <c r="M354" s="93">
        <v>1046.78</v>
      </c>
    </row>
    <row r="355" spans="1:13" s="86" customFormat="1" ht="18" customHeight="1" x14ac:dyDescent="0.2">
      <c r="A355" s="97"/>
      <c r="B355" s="87" t="s">
        <v>1210</v>
      </c>
      <c r="C355" s="87"/>
      <c r="D355" s="87"/>
      <c r="E355" s="88" t="s">
        <v>1211</v>
      </c>
      <c r="F355" s="88" t="s">
        <v>1224</v>
      </c>
      <c r="G355" s="88" t="s">
        <v>540</v>
      </c>
      <c r="H355" s="92">
        <v>76.55</v>
      </c>
      <c r="I355" s="92">
        <v>35.200000000000003</v>
      </c>
      <c r="J355" s="92">
        <v>0</v>
      </c>
      <c r="K355" s="92">
        <v>0</v>
      </c>
      <c r="L355" s="92">
        <v>31.826500000000003</v>
      </c>
      <c r="M355" s="93">
        <v>879.34</v>
      </c>
    </row>
    <row r="356" spans="1:13" s="86" customFormat="1" ht="18" customHeight="1" x14ac:dyDescent="0.2">
      <c r="A356" s="97"/>
      <c r="B356" s="87" t="s">
        <v>753</v>
      </c>
      <c r="C356" s="87"/>
      <c r="D356" s="87"/>
      <c r="E356" s="88" t="s">
        <v>754</v>
      </c>
      <c r="F356" s="88" t="s">
        <v>752</v>
      </c>
      <c r="G356" s="88" t="s">
        <v>540</v>
      </c>
      <c r="H356" s="92">
        <v>14.05</v>
      </c>
      <c r="I356" s="92">
        <v>0</v>
      </c>
      <c r="J356" s="92">
        <v>0</v>
      </c>
      <c r="K356" s="92">
        <v>0</v>
      </c>
      <c r="L356" s="92">
        <v>4.3555000000000001</v>
      </c>
      <c r="M356" s="93">
        <v>120.34</v>
      </c>
    </row>
    <row r="357" spans="1:13" s="86" customFormat="1" ht="18" customHeight="1" x14ac:dyDescent="0.2">
      <c r="A357" s="97"/>
      <c r="B357" s="87" t="s">
        <v>846</v>
      </c>
      <c r="C357" s="87"/>
      <c r="D357" s="87"/>
      <c r="E357" s="88" t="s">
        <v>847</v>
      </c>
      <c r="F357" s="88" t="s">
        <v>722</v>
      </c>
      <c r="G357" s="88" t="s">
        <v>540</v>
      </c>
      <c r="H357" s="92">
        <v>73.25</v>
      </c>
      <c r="I357" s="92">
        <v>0</v>
      </c>
      <c r="J357" s="92">
        <v>0</v>
      </c>
      <c r="K357" s="92">
        <v>0</v>
      </c>
      <c r="L357" s="92">
        <v>24.978250000000003</v>
      </c>
      <c r="M357" s="93">
        <v>690.13</v>
      </c>
    </row>
    <row r="358" spans="1:13" s="86" customFormat="1" ht="18" customHeight="1" x14ac:dyDescent="0.2">
      <c r="A358" s="97"/>
      <c r="B358" s="87" t="s">
        <v>318</v>
      </c>
      <c r="C358" s="87"/>
      <c r="D358" s="87"/>
      <c r="E358" s="88" t="s">
        <v>319</v>
      </c>
      <c r="F358" s="88" t="s">
        <v>715</v>
      </c>
      <c r="G358" s="88" t="s">
        <v>540</v>
      </c>
      <c r="H358" s="92">
        <v>62.25</v>
      </c>
      <c r="I358" s="92">
        <v>22</v>
      </c>
      <c r="J358" s="92">
        <v>62.666666666666664</v>
      </c>
      <c r="K358" s="92">
        <v>0</v>
      </c>
      <c r="L358" s="92">
        <v>42.647916666666674</v>
      </c>
      <c r="M358" s="93">
        <v>1178.32</v>
      </c>
    </row>
    <row r="359" spans="1:13" s="86" customFormat="1" ht="18" customHeight="1" x14ac:dyDescent="0.2">
      <c r="A359" s="97"/>
      <c r="B359" s="87" t="s">
        <v>299</v>
      </c>
      <c r="C359" s="87"/>
      <c r="D359" s="87"/>
      <c r="E359" s="88" t="s">
        <v>300</v>
      </c>
      <c r="F359" s="88" t="s">
        <v>733</v>
      </c>
      <c r="G359" s="88" t="s">
        <v>540</v>
      </c>
      <c r="H359" s="92">
        <v>92.5</v>
      </c>
      <c r="I359" s="92">
        <v>100</v>
      </c>
      <c r="J359" s="92">
        <v>100</v>
      </c>
      <c r="K359" s="92">
        <v>94</v>
      </c>
      <c r="L359" s="92">
        <v>105.92450000000001</v>
      </c>
      <c r="M359" s="93">
        <v>2926.5899999999997</v>
      </c>
    </row>
    <row r="360" spans="1:13" s="86" customFormat="1" ht="18" customHeight="1" x14ac:dyDescent="0.2">
      <c r="A360" s="97"/>
      <c r="B360" s="87" t="s">
        <v>1212</v>
      </c>
      <c r="C360" s="87"/>
      <c r="D360" s="87"/>
      <c r="E360" s="88" t="s">
        <v>1213</v>
      </c>
      <c r="F360" s="88" t="s">
        <v>720</v>
      </c>
      <c r="G360" s="88" t="s">
        <v>540</v>
      </c>
      <c r="H360" s="92">
        <v>15.55</v>
      </c>
      <c r="I360" s="92">
        <v>70</v>
      </c>
      <c r="J360" s="92">
        <v>0</v>
      </c>
      <c r="K360" s="92">
        <v>0</v>
      </c>
      <c r="L360" s="92">
        <v>23.012550000000001</v>
      </c>
      <c r="M360" s="93">
        <v>635.82000000000005</v>
      </c>
    </row>
    <row r="361" spans="1:13" s="86" customFormat="1" ht="18" customHeight="1" x14ac:dyDescent="0.2">
      <c r="A361" s="97"/>
      <c r="B361" s="87" t="s">
        <v>848</v>
      </c>
      <c r="C361" s="87"/>
      <c r="D361" s="87"/>
      <c r="E361" s="88" t="s">
        <v>849</v>
      </c>
      <c r="F361" s="88" t="s">
        <v>720</v>
      </c>
      <c r="G361" s="88" t="s">
        <v>540</v>
      </c>
      <c r="H361" s="92">
        <v>0</v>
      </c>
      <c r="I361" s="92">
        <v>60</v>
      </c>
      <c r="J361" s="92">
        <v>0</v>
      </c>
      <c r="K361" s="92">
        <v>0</v>
      </c>
      <c r="L361" s="92">
        <v>15.180000000000001</v>
      </c>
      <c r="M361" s="93">
        <v>419.41</v>
      </c>
    </row>
    <row r="362" spans="1:13" s="86" customFormat="1" ht="18" customHeight="1" x14ac:dyDescent="0.2">
      <c r="A362" s="97"/>
      <c r="B362" s="87" t="s">
        <v>196</v>
      </c>
      <c r="C362" s="87"/>
      <c r="D362" s="87"/>
      <c r="E362" s="88" t="s">
        <v>513</v>
      </c>
      <c r="F362" s="88" t="s">
        <v>755</v>
      </c>
      <c r="G362" s="88" t="s">
        <v>540</v>
      </c>
      <c r="H362" s="92">
        <v>18.850000000000001</v>
      </c>
      <c r="I362" s="92">
        <v>0</v>
      </c>
      <c r="J362" s="92">
        <v>0</v>
      </c>
      <c r="K362" s="92">
        <v>0</v>
      </c>
      <c r="L362" s="92">
        <v>6.4278500000000012</v>
      </c>
      <c r="M362" s="93">
        <v>177.6</v>
      </c>
    </row>
    <row r="363" spans="1:13" s="86" customFormat="1" ht="18" customHeight="1" x14ac:dyDescent="0.2">
      <c r="A363" s="97"/>
      <c r="B363" s="87" t="s">
        <v>850</v>
      </c>
      <c r="C363" s="87"/>
      <c r="D363" s="87"/>
      <c r="E363" s="88" t="s">
        <v>851</v>
      </c>
      <c r="F363" s="88" t="s">
        <v>730</v>
      </c>
      <c r="G363" s="88" t="s">
        <v>540</v>
      </c>
      <c r="H363" s="92">
        <v>41.25</v>
      </c>
      <c r="I363" s="92">
        <v>56.5</v>
      </c>
      <c r="J363" s="92">
        <v>0</v>
      </c>
      <c r="K363" s="92">
        <v>0</v>
      </c>
      <c r="L363" s="92">
        <v>28.360749999999999</v>
      </c>
      <c r="M363" s="93">
        <v>783.58</v>
      </c>
    </row>
    <row r="364" spans="1:13" s="86" customFormat="1" ht="18" customHeight="1" x14ac:dyDescent="0.2">
      <c r="A364" s="97"/>
      <c r="B364" s="87" t="s">
        <v>328</v>
      </c>
      <c r="C364" s="87"/>
      <c r="D364" s="87"/>
      <c r="E364" s="88" t="s">
        <v>514</v>
      </c>
      <c r="F364" s="88" t="s">
        <v>717</v>
      </c>
      <c r="G364" s="88" t="s">
        <v>540</v>
      </c>
      <c r="H364" s="92">
        <v>52.95</v>
      </c>
      <c r="I364" s="92">
        <v>0</v>
      </c>
      <c r="J364" s="92">
        <v>78.666666666666657</v>
      </c>
      <c r="K364" s="92">
        <v>0</v>
      </c>
      <c r="L364" s="92">
        <v>34.507833333333338</v>
      </c>
      <c r="M364" s="93">
        <v>953.42</v>
      </c>
    </row>
    <row r="365" spans="1:13" s="86" customFormat="1" ht="18" customHeight="1" x14ac:dyDescent="0.2">
      <c r="A365" s="97"/>
      <c r="B365" s="87" t="s">
        <v>243</v>
      </c>
      <c r="C365" s="87"/>
      <c r="D365" s="87"/>
      <c r="E365" s="88" t="s">
        <v>244</v>
      </c>
      <c r="F365" s="88" t="s">
        <v>684</v>
      </c>
      <c r="G365" s="88" t="s">
        <v>540</v>
      </c>
      <c r="H365" s="92">
        <v>45.45</v>
      </c>
      <c r="I365" s="92">
        <v>90</v>
      </c>
      <c r="J365" s="92">
        <v>0</v>
      </c>
      <c r="K365" s="92">
        <v>0</v>
      </c>
      <c r="L365" s="92">
        <v>38.268450000000009</v>
      </c>
      <c r="M365" s="93">
        <v>1057.32</v>
      </c>
    </row>
    <row r="366" spans="1:13" s="86" customFormat="1" ht="18" customHeight="1" x14ac:dyDescent="0.2">
      <c r="A366" s="97"/>
      <c r="B366" s="87" t="s">
        <v>1214</v>
      </c>
      <c r="C366" s="87"/>
      <c r="D366" s="87"/>
      <c r="E366" s="88" t="s">
        <v>1215</v>
      </c>
      <c r="F366" s="88" t="s">
        <v>748</v>
      </c>
      <c r="G366" s="88" t="s">
        <v>540</v>
      </c>
      <c r="H366" s="92">
        <v>41</v>
      </c>
      <c r="I366" s="92">
        <v>38.799999999999997</v>
      </c>
      <c r="J366" s="92">
        <v>0</v>
      </c>
      <c r="K366" s="92">
        <v>0</v>
      </c>
      <c r="L366" s="92">
        <v>21.634</v>
      </c>
      <c r="M366" s="93">
        <v>597.73</v>
      </c>
    </row>
    <row r="367" spans="1:13" s="86" customFormat="1" ht="18" customHeight="1" x14ac:dyDescent="0.2">
      <c r="A367" s="97"/>
      <c r="B367" s="87" t="s">
        <v>285</v>
      </c>
      <c r="C367" s="87"/>
      <c r="D367" s="87"/>
      <c r="E367" s="88" t="s">
        <v>476</v>
      </c>
      <c r="F367" s="88" t="s">
        <v>957</v>
      </c>
      <c r="G367" s="88" t="s">
        <v>540</v>
      </c>
      <c r="H367" s="92">
        <v>97.5</v>
      </c>
      <c r="I367" s="92">
        <v>100</v>
      </c>
      <c r="J367" s="92">
        <v>0</v>
      </c>
      <c r="K367" s="92">
        <v>0</v>
      </c>
      <c r="L367" s="92">
        <v>58.547500000000007</v>
      </c>
      <c r="M367" s="93">
        <v>1617.62</v>
      </c>
    </row>
    <row r="368" spans="1:13" s="86" customFormat="1" ht="18" customHeight="1" x14ac:dyDescent="0.2">
      <c r="A368" s="97"/>
      <c r="B368" s="87" t="s">
        <v>852</v>
      </c>
      <c r="C368" s="87"/>
      <c r="D368" s="87"/>
      <c r="E368" s="88" t="s">
        <v>853</v>
      </c>
      <c r="F368" s="88" t="s">
        <v>684</v>
      </c>
      <c r="G368" s="88" t="s">
        <v>540</v>
      </c>
      <c r="H368" s="92">
        <v>0</v>
      </c>
      <c r="I368" s="92">
        <v>70</v>
      </c>
      <c r="J368" s="92">
        <v>54.666666666666664</v>
      </c>
      <c r="K368" s="92">
        <v>0</v>
      </c>
      <c r="L368" s="92">
        <v>31.54066666666667</v>
      </c>
      <c r="M368" s="93">
        <v>871.44</v>
      </c>
    </row>
    <row r="369" spans="1:13" s="86" customFormat="1" ht="18" customHeight="1" x14ac:dyDescent="0.2">
      <c r="A369" s="97"/>
      <c r="B369" s="87" t="s">
        <v>582</v>
      </c>
      <c r="C369" s="87"/>
      <c r="D369" s="87"/>
      <c r="E369" s="88" t="s">
        <v>583</v>
      </c>
      <c r="F369" s="88" t="s">
        <v>684</v>
      </c>
      <c r="G369" s="88" t="s">
        <v>540</v>
      </c>
      <c r="H369" s="92">
        <v>76.5</v>
      </c>
      <c r="I369" s="92">
        <v>0</v>
      </c>
      <c r="J369" s="92">
        <v>0</v>
      </c>
      <c r="K369" s="92">
        <v>0</v>
      </c>
      <c r="L369" s="92">
        <v>26.086500000000001</v>
      </c>
      <c r="M369" s="93">
        <v>720.75</v>
      </c>
    </row>
    <row r="370" spans="1:13" s="86" customFormat="1" ht="18" customHeight="1" x14ac:dyDescent="0.2">
      <c r="A370" s="97"/>
      <c r="B370" s="87" t="s">
        <v>1216</v>
      </c>
      <c r="C370" s="87"/>
      <c r="D370" s="87"/>
      <c r="E370" s="88" t="s">
        <v>1217</v>
      </c>
      <c r="F370" s="88" t="s">
        <v>697</v>
      </c>
      <c r="G370" s="88" t="s">
        <v>540</v>
      </c>
      <c r="H370" s="92">
        <v>75.5</v>
      </c>
      <c r="I370" s="92">
        <v>80</v>
      </c>
      <c r="J370" s="92">
        <v>0</v>
      </c>
      <c r="K370" s="92">
        <v>0</v>
      </c>
      <c r="L370" s="92">
        <v>45.985500000000009</v>
      </c>
      <c r="M370" s="93">
        <v>1270.54</v>
      </c>
    </row>
    <row r="371" spans="1:13" s="86" customFormat="1" ht="18" customHeight="1" x14ac:dyDescent="0.2">
      <c r="A371" s="97"/>
      <c r="B371" s="85" t="s">
        <v>1</v>
      </c>
      <c r="C371" s="85"/>
      <c r="D371" s="85"/>
      <c r="E371" s="94" t="s">
        <v>2</v>
      </c>
      <c r="F371" s="94" t="s">
        <v>603</v>
      </c>
      <c r="G371" s="94" t="s">
        <v>1120</v>
      </c>
      <c r="H371" s="95">
        <v>79.75</v>
      </c>
      <c r="I371" s="95">
        <v>80</v>
      </c>
      <c r="J371" s="95">
        <v>97.86666666666666</v>
      </c>
      <c r="K371" s="95">
        <v>0</v>
      </c>
      <c r="L371" s="95">
        <v>72.195016666666675</v>
      </c>
      <c r="M371" s="96">
        <v>1445.13</v>
      </c>
    </row>
    <row r="372" spans="1:13" s="86" customFormat="1" ht="18" customHeight="1" x14ac:dyDescent="0.2">
      <c r="A372" s="97"/>
      <c r="B372" s="85" t="s">
        <v>4</v>
      </c>
      <c r="C372" s="85"/>
      <c r="D372" s="85"/>
      <c r="E372" s="94" t="s">
        <v>5</v>
      </c>
      <c r="F372" s="94" t="s">
        <v>890</v>
      </c>
      <c r="G372" s="94" t="s">
        <v>1120</v>
      </c>
      <c r="H372" s="95">
        <v>97.5</v>
      </c>
      <c r="I372" s="95">
        <v>100</v>
      </c>
      <c r="J372" s="95">
        <v>64.266666666666666</v>
      </c>
      <c r="K372" s="95">
        <v>0</v>
      </c>
      <c r="L372" s="95">
        <v>74.806966666666668</v>
      </c>
      <c r="M372" s="96">
        <v>1497.42</v>
      </c>
    </row>
    <row r="373" spans="1:13" s="86" customFormat="1" ht="18" customHeight="1" x14ac:dyDescent="0.2">
      <c r="A373" s="97"/>
      <c r="B373" s="85" t="s">
        <v>6</v>
      </c>
      <c r="C373" s="85"/>
      <c r="D373" s="85"/>
      <c r="E373" s="94" t="s">
        <v>7</v>
      </c>
      <c r="F373" s="94" t="s">
        <v>590</v>
      </c>
      <c r="G373" s="94" t="s">
        <v>1120</v>
      </c>
      <c r="H373" s="95">
        <v>55.75</v>
      </c>
      <c r="I373" s="95">
        <v>40</v>
      </c>
      <c r="J373" s="95">
        <v>100</v>
      </c>
      <c r="K373" s="95">
        <v>0</v>
      </c>
      <c r="L373" s="95">
        <v>54.430750000000003</v>
      </c>
      <c r="M373" s="96">
        <v>1089.54</v>
      </c>
    </row>
    <row r="374" spans="1:13" s="86" customFormat="1" ht="18" customHeight="1" x14ac:dyDescent="0.2">
      <c r="A374" s="97"/>
      <c r="B374" s="85" t="s">
        <v>958</v>
      </c>
      <c r="C374" s="85"/>
      <c r="D374" s="85"/>
      <c r="E374" s="94" t="s">
        <v>959</v>
      </c>
      <c r="F374" s="94" t="s">
        <v>960</v>
      </c>
      <c r="G374" s="94" t="s">
        <v>1120</v>
      </c>
      <c r="H374" s="95">
        <v>97.5</v>
      </c>
      <c r="I374" s="95">
        <v>90</v>
      </c>
      <c r="J374" s="95">
        <v>100</v>
      </c>
      <c r="K374" s="95">
        <v>0</v>
      </c>
      <c r="L374" s="95">
        <v>81.31750000000001</v>
      </c>
      <c r="M374" s="96">
        <v>1627.74</v>
      </c>
    </row>
    <row r="375" spans="1:13" s="86" customFormat="1" ht="18" customHeight="1" x14ac:dyDescent="0.2">
      <c r="A375" s="97"/>
      <c r="B375" s="85" t="s">
        <v>15</v>
      </c>
      <c r="C375" s="85"/>
      <c r="D375" s="85"/>
      <c r="E375" s="94" t="s">
        <v>1009</v>
      </c>
      <c r="F375" s="94" t="s">
        <v>595</v>
      </c>
      <c r="G375" s="94" t="s">
        <v>1120</v>
      </c>
      <c r="H375" s="95">
        <v>86.25</v>
      </c>
      <c r="I375" s="95">
        <v>60</v>
      </c>
      <c r="J375" s="95">
        <v>100</v>
      </c>
      <c r="K375" s="95">
        <v>0</v>
      </c>
      <c r="L375" s="95">
        <v>69.891250000000014</v>
      </c>
      <c r="M375" s="96">
        <v>1399.02</v>
      </c>
    </row>
    <row r="376" spans="1:13" s="86" customFormat="1" ht="18" customHeight="1" x14ac:dyDescent="0.2">
      <c r="A376" s="97"/>
      <c r="B376" s="85" t="s">
        <v>3</v>
      </c>
      <c r="C376" s="85"/>
      <c r="D376" s="85"/>
      <c r="E376" s="94" t="s">
        <v>1010</v>
      </c>
      <c r="F376" s="94" t="s">
        <v>603</v>
      </c>
      <c r="G376" s="94" t="s">
        <v>1120</v>
      </c>
      <c r="H376" s="95">
        <v>74.5</v>
      </c>
      <c r="I376" s="95">
        <v>50</v>
      </c>
      <c r="J376" s="95">
        <v>0</v>
      </c>
      <c r="K376" s="95">
        <v>0</v>
      </c>
      <c r="L376" s="95">
        <v>34.594999999999999</v>
      </c>
      <c r="M376" s="96">
        <v>692.49</v>
      </c>
    </row>
    <row r="377" spans="1:13" s="86" customFormat="1" ht="18" customHeight="1" x14ac:dyDescent="0.2">
      <c r="A377" s="97"/>
      <c r="B377" s="85" t="s">
        <v>759</v>
      </c>
      <c r="C377" s="85"/>
      <c r="D377" s="85"/>
      <c r="E377" s="94" t="s">
        <v>25</v>
      </c>
      <c r="F377" s="94" t="s">
        <v>590</v>
      </c>
      <c r="G377" s="94" t="s">
        <v>1120</v>
      </c>
      <c r="H377" s="95">
        <v>97.5</v>
      </c>
      <c r="I377" s="95">
        <v>100</v>
      </c>
      <c r="J377" s="95">
        <v>58.4</v>
      </c>
      <c r="K377" s="95">
        <v>0</v>
      </c>
      <c r="L377" s="95">
        <v>73.322699999999998</v>
      </c>
      <c r="M377" s="96">
        <v>1467.7</v>
      </c>
    </row>
    <row r="378" spans="1:13" s="86" customFormat="1" ht="18" customHeight="1" x14ac:dyDescent="0.2">
      <c r="A378" s="97"/>
      <c r="B378" s="85" t="s">
        <v>8</v>
      </c>
      <c r="C378" s="85"/>
      <c r="D378" s="85"/>
      <c r="E378" s="94" t="s">
        <v>9</v>
      </c>
      <c r="F378" s="94" t="s">
        <v>593</v>
      </c>
      <c r="G378" s="94" t="s">
        <v>1120</v>
      </c>
      <c r="H378" s="95">
        <v>25.85</v>
      </c>
      <c r="I378" s="95">
        <v>35.5</v>
      </c>
      <c r="J378" s="95">
        <v>44</v>
      </c>
      <c r="K378" s="95">
        <v>0</v>
      </c>
      <c r="L378" s="95">
        <v>28.928350000000002</v>
      </c>
      <c r="M378" s="96">
        <v>579.05999999999995</v>
      </c>
    </row>
    <row r="379" spans="1:13" s="86" customFormat="1" ht="18" customHeight="1" x14ac:dyDescent="0.2">
      <c r="A379" s="97"/>
      <c r="B379" s="85" t="s">
        <v>1011</v>
      </c>
      <c r="C379" s="85"/>
      <c r="D379" s="85"/>
      <c r="E379" s="94" t="s">
        <v>1012</v>
      </c>
      <c r="F379" s="94" t="s">
        <v>595</v>
      </c>
      <c r="G379" s="94" t="s">
        <v>1120</v>
      </c>
      <c r="H379" s="95">
        <v>78.75</v>
      </c>
      <c r="I379" s="95">
        <v>0</v>
      </c>
      <c r="J379" s="95">
        <v>0</v>
      </c>
      <c r="K379" s="95">
        <v>0</v>
      </c>
      <c r="L379" s="95">
        <v>26.853750000000005</v>
      </c>
      <c r="M379" s="96">
        <v>537.53</v>
      </c>
    </row>
    <row r="380" spans="1:13" s="86" customFormat="1" ht="18" customHeight="1" x14ac:dyDescent="0.2">
      <c r="A380" s="97"/>
      <c r="B380" s="85" t="s">
        <v>13</v>
      </c>
      <c r="C380" s="85"/>
      <c r="D380" s="85"/>
      <c r="E380" s="94" t="s">
        <v>14</v>
      </c>
      <c r="F380" s="94" t="s">
        <v>595</v>
      </c>
      <c r="G380" s="94" t="s">
        <v>1120</v>
      </c>
      <c r="H380" s="95">
        <v>64.25</v>
      </c>
      <c r="I380" s="95">
        <v>80</v>
      </c>
      <c r="J380" s="95">
        <v>48.8</v>
      </c>
      <c r="K380" s="95">
        <v>0</v>
      </c>
      <c r="L380" s="95">
        <v>54.495650000000005</v>
      </c>
      <c r="M380" s="96">
        <v>1090.8399999999999</v>
      </c>
    </row>
    <row r="381" spans="1:13" s="86" customFormat="1" ht="18" customHeight="1" x14ac:dyDescent="0.2">
      <c r="A381" s="97"/>
      <c r="B381" s="85" t="s">
        <v>18</v>
      </c>
      <c r="C381" s="85"/>
      <c r="D381" s="85"/>
      <c r="E381" s="94" t="s">
        <v>19</v>
      </c>
      <c r="F381" s="94" t="s">
        <v>595</v>
      </c>
      <c r="G381" s="94" t="s">
        <v>1120</v>
      </c>
      <c r="H381" s="95">
        <v>70.75</v>
      </c>
      <c r="I381" s="95">
        <v>70</v>
      </c>
      <c r="J381" s="95">
        <v>0</v>
      </c>
      <c r="K381" s="95">
        <v>0</v>
      </c>
      <c r="L381" s="95">
        <v>41.835750000000004</v>
      </c>
      <c r="M381" s="96">
        <v>837.43</v>
      </c>
    </row>
    <row r="382" spans="1:13" s="86" customFormat="1" ht="18" customHeight="1" x14ac:dyDescent="0.2">
      <c r="A382" s="97"/>
      <c r="B382" s="85" t="s">
        <v>1265</v>
      </c>
      <c r="C382" s="85"/>
      <c r="D382" s="85"/>
      <c r="E382" s="94" t="s">
        <v>1266</v>
      </c>
      <c r="F382" s="94" t="s">
        <v>595</v>
      </c>
      <c r="G382" s="94" t="s">
        <v>1120</v>
      </c>
      <c r="H382" s="95">
        <v>0</v>
      </c>
      <c r="I382" s="95">
        <v>60</v>
      </c>
      <c r="J382" s="95">
        <v>41.333333333333329</v>
      </c>
      <c r="K382" s="95">
        <v>77.5</v>
      </c>
      <c r="L382" s="95">
        <v>41.131666666666661</v>
      </c>
      <c r="M382" s="96">
        <v>823.33</v>
      </c>
    </row>
    <row r="383" spans="1:13" s="86" customFormat="1" ht="18" customHeight="1" x14ac:dyDescent="0.2">
      <c r="A383" s="97"/>
      <c r="B383" s="85" t="s">
        <v>16</v>
      </c>
      <c r="C383" s="85"/>
      <c r="D383" s="85"/>
      <c r="E383" s="94" t="s">
        <v>520</v>
      </c>
      <c r="F383" s="94" t="s">
        <v>595</v>
      </c>
      <c r="G383" s="94" t="s">
        <v>1120</v>
      </c>
      <c r="H383" s="95">
        <v>85</v>
      </c>
      <c r="I383" s="95">
        <v>90</v>
      </c>
      <c r="J383" s="95">
        <v>0</v>
      </c>
      <c r="K383" s="95">
        <v>0</v>
      </c>
      <c r="L383" s="95">
        <v>51.755000000000003</v>
      </c>
      <c r="M383" s="96">
        <v>1035.98</v>
      </c>
    </row>
    <row r="384" spans="1:13" s="86" customFormat="1" ht="18" customHeight="1" x14ac:dyDescent="0.2">
      <c r="A384" s="97"/>
      <c r="B384" s="85" t="s">
        <v>11</v>
      </c>
      <c r="C384" s="85"/>
      <c r="D384" s="85"/>
      <c r="E384" s="94" t="s">
        <v>12</v>
      </c>
      <c r="F384" s="94" t="s">
        <v>595</v>
      </c>
      <c r="G384" s="94" t="s">
        <v>1120</v>
      </c>
      <c r="H384" s="95">
        <v>97.5</v>
      </c>
      <c r="I384" s="95">
        <v>90</v>
      </c>
      <c r="J384" s="95">
        <v>0</v>
      </c>
      <c r="K384" s="95">
        <v>0</v>
      </c>
      <c r="L384" s="95">
        <v>56.017499999999998</v>
      </c>
      <c r="M384" s="96">
        <v>1121.31</v>
      </c>
    </row>
    <row r="385" spans="1:13" s="86" customFormat="1" ht="18" customHeight="1" x14ac:dyDescent="0.2">
      <c r="A385" s="97"/>
      <c r="B385" s="85" t="s">
        <v>1267</v>
      </c>
      <c r="C385" s="85"/>
      <c r="D385" s="85"/>
      <c r="E385" s="94" t="s">
        <v>1268</v>
      </c>
      <c r="F385" s="94" t="s">
        <v>595</v>
      </c>
      <c r="G385" s="94" t="s">
        <v>1120</v>
      </c>
      <c r="H385" s="95">
        <v>91.25</v>
      </c>
      <c r="I385" s="95">
        <v>70</v>
      </c>
      <c r="J385" s="95">
        <v>100</v>
      </c>
      <c r="K385" s="95">
        <v>0</v>
      </c>
      <c r="L385" s="95">
        <v>74.126250000000013</v>
      </c>
      <c r="M385" s="96">
        <v>1483.79</v>
      </c>
    </row>
    <row r="386" spans="1:13" s="86" customFormat="1" ht="18" customHeight="1" x14ac:dyDescent="0.2">
      <c r="A386" s="97"/>
      <c r="B386" s="85" t="s">
        <v>760</v>
      </c>
      <c r="C386" s="85"/>
      <c r="D386" s="85"/>
      <c r="E386" s="94" t="s">
        <v>761</v>
      </c>
      <c r="F386" s="94" t="s">
        <v>595</v>
      </c>
      <c r="G386" s="94" t="s">
        <v>1120</v>
      </c>
      <c r="H386" s="95">
        <v>86.25</v>
      </c>
      <c r="I386" s="95">
        <v>80</v>
      </c>
      <c r="J386" s="95">
        <v>100</v>
      </c>
      <c r="K386" s="95">
        <v>0</v>
      </c>
      <c r="L386" s="95">
        <v>74.951250000000016</v>
      </c>
      <c r="M386" s="96">
        <v>1500.3</v>
      </c>
    </row>
    <row r="387" spans="1:13" s="86" customFormat="1" ht="18" customHeight="1" x14ac:dyDescent="0.2">
      <c r="A387" s="97"/>
      <c r="B387" s="85" t="s">
        <v>1087</v>
      </c>
      <c r="C387" s="85"/>
      <c r="D387" s="85"/>
      <c r="E387" s="94" t="s">
        <v>17</v>
      </c>
      <c r="F387" s="94" t="s">
        <v>595</v>
      </c>
      <c r="G387" s="94" t="s">
        <v>1120</v>
      </c>
      <c r="H387" s="95">
        <v>63.5</v>
      </c>
      <c r="I387" s="95">
        <v>0</v>
      </c>
      <c r="J387" s="95">
        <v>100</v>
      </c>
      <c r="K387" s="95">
        <v>0</v>
      </c>
      <c r="L387" s="95">
        <v>46.953500000000005</v>
      </c>
      <c r="M387" s="96">
        <v>939.87</v>
      </c>
    </row>
    <row r="388" spans="1:13" s="86" customFormat="1" ht="18" customHeight="1" x14ac:dyDescent="0.2">
      <c r="A388" s="97"/>
      <c r="B388" s="85" t="s">
        <v>20</v>
      </c>
      <c r="C388" s="85"/>
      <c r="D388" s="85"/>
      <c r="E388" s="94" t="s">
        <v>523</v>
      </c>
      <c r="F388" s="94" t="s">
        <v>595</v>
      </c>
      <c r="G388" s="94" t="s">
        <v>1120</v>
      </c>
      <c r="H388" s="95">
        <v>0</v>
      </c>
      <c r="I388" s="95">
        <v>0</v>
      </c>
      <c r="J388" s="95">
        <v>46.666666666666671</v>
      </c>
      <c r="K388" s="95">
        <v>0</v>
      </c>
      <c r="L388" s="95">
        <v>10.733333333333334</v>
      </c>
      <c r="M388" s="96">
        <v>214.85</v>
      </c>
    </row>
    <row r="389" spans="1:13" s="86" customFormat="1" ht="18" customHeight="1" x14ac:dyDescent="0.2">
      <c r="A389" s="97"/>
      <c r="B389" s="85" t="s">
        <v>530</v>
      </c>
      <c r="C389" s="85"/>
      <c r="D389" s="85"/>
      <c r="E389" s="94" t="s">
        <v>531</v>
      </c>
      <c r="F389" s="94" t="s">
        <v>595</v>
      </c>
      <c r="G389" s="94" t="s">
        <v>1120</v>
      </c>
      <c r="H389" s="95">
        <v>62.25</v>
      </c>
      <c r="I389" s="95">
        <v>80</v>
      </c>
      <c r="J389" s="95">
        <v>77.599999999999994</v>
      </c>
      <c r="K389" s="95">
        <v>0</v>
      </c>
      <c r="L389" s="95">
        <v>55.545500000000004</v>
      </c>
      <c r="M389" s="96">
        <v>1111.8599999999999</v>
      </c>
    </row>
    <row r="390" spans="1:13" s="86" customFormat="1" ht="18" customHeight="1" x14ac:dyDescent="0.2">
      <c r="A390" s="97"/>
      <c r="B390" s="85" t="s">
        <v>10</v>
      </c>
      <c r="C390" s="85"/>
      <c r="D390" s="85"/>
      <c r="E390" s="94" t="s">
        <v>477</v>
      </c>
      <c r="F390" s="94" t="s">
        <v>595</v>
      </c>
      <c r="G390" s="94" t="s">
        <v>1120</v>
      </c>
      <c r="H390" s="95">
        <v>45</v>
      </c>
      <c r="I390" s="95">
        <v>50</v>
      </c>
      <c r="J390" s="95">
        <v>0</v>
      </c>
      <c r="K390" s="95">
        <v>0</v>
      </c>
      <c r="L390" s="95">
        <v>27.995000000000001</v>
      </c>
      <c r="M390" s="96">
        <v>560.38</v>
      </c>
    </row>
    <row r="391" spans="1:13" s="86" customFormat="1" ht="18" customHeight="1" x14ac:dyDescent="0.2">
      <c r="A391" s="97"/>
      <c r="B391" s="85" t="s">
        <v>861</v>
      </c>
      <c r="C391" s="85"/>
      <c r="D391" s="85"/>
      <c r="E391" s="94" t="s">
        <v>1013</v>
      </c>
      <c r="F391" s="94" t="s">
        <v>595</v>
      </c>
      <c r="G391" s="94" t="s">
        <v>1120</v>
      </c>
      <c r="H391" s="95">
        <v>25.65</v>
      </c>
      <c r="I391" s="95">
        <v>17.100000000000001</v>
      </c>
      <c r="J391" s="95">
        <v>0</v>
      </c>
      <c r="K391" s="95">
        <v>0</v>
      </c>
      <c r="L391" s="95">
        <v>13.072950000000001</v>
      </c>
      <c r="M391" s="96">
        <v>261.68</v>
      </c>
    </row>
    <row r="392" spans="1:13" s="86" customFormat="1" ht="18" customHeight="1" x14ac:dyDescent="0.2">
      <c r="A392" s="97"/>
      <c r="B392" s="85" t="s">
        <v>1088</v>
      </c>
      <c r="C392" s="85"/>
      <c r="D392" s="85"/>
      <c r="E392" s="94" t="s">
        <v>1102</v>
      </c>
      <c r="F392" s="94" t="s">
        <v>595</v>
      </c>
      <c r="G392" s="94" t="s">
        <v>1120</v>
      </c>
      <c r="H392" s="95">
        <v>0</v>
      </c>
      <c r="I392" s="95">
        <v>0</v>
      </c>
      <c r="J392" s="95">
        <v>58.4</v>
      </c>
      <c r="K392" s="95">
        <v>0</v>
      </c>
      <c r="L392" s="95">
        <v>14.775200000000002</v>
      </c>
      <c r="M392" s="96">
        <v>295.76</v>
      </c>
    </row>
    <row r="393" spans="1:13" s="86" customFormat="1" ht="18" customHeight="1" x14ac:dyDescent="0.2">
      <c r="A393" s="97"/>
      <c r="B393" s="85" t="s">
        <v>1014</v>
      </c>
      <c r="C393" s="85"/>
      <c r="D393" s="85"/>
      <c r="E393" s="94" t="s">
        <v>1121</v>
      </c>
      <c r="F393" s="94" t="s">
        <v>595</v>
      </c>
      <c r="G393" s="94" t="s">
        <v>1120</v>
      </c>
      <c r="H393" s="95">
        <v>35.6</v>
      </c>
      <c r="I393" s="95">
        <v>35.4</v>
      </c>
      <c r="J393" s="95">
        <v>100</v>
      </c>
      <c r="K393" s="95">
        <v>0</v>
      </c>
      <c r="L393" s="95">
        <v>42.177999999999997</v>
      </c>
      <c r="M393" s="96">
        <v>844.28</v>
      </c>
    </row>
    <row r="394" spans="1:13" s="86" customFormat="1" ht="18" customHeight="1" x14ac:dyDescent="0.2">
      <c r="A394" s="97"/>
      <c r="B394" s="85" t="s">
        <v>762</v>
      </c>
      <c r="C394" s="85"/>
      <c r="D394" s="85"/>
      <c r="E394" s="94" t="s">
        <v>763</v>
      </c>
      <c r="F394" s="94" t="s">
        <v>595</v>
      </c>
      <c r="G394" s="94" t="s">
        <v>1120</v>
      </c>
      <c r="H394" s="95">
        <v>0</v>
      </c>
      <c r="I394" s="95">
        <v>70</v>
      </c>
      <c r="J394" s="95">
        <v>90.933333333333337</v>
      </c>
      <c r="K394" s="95">
        <v>0</v>
      </c>
      <c r="L394" s="95">
        <v>40.716133333333339</v>
      </c>
      <c r="M394" s="96">
        <v>815.02</v>
      </c>
    </row>
    <row r="395" spans="1:13" s="86" customFormat="1" ht="18" customHeight="1" x14ac:dyDescent="0.2">
      <c r="A395" s="97"/>
      <c r="B395" s="85" t="s">
        <v>961</v>
      </c>
      <c r="C395" s="85"/>
      <c r="D395" s="85"/>
      <c r="E395" s="94" t="s">
        <v>962</v>
      </c>
      <c r="F395" s="94" t="s">
        <v>917</v>
      </c>
      <c r="G395" s="94" t="s">
        <v>1120</v>
      </c>
      <c r="H395" s="95">
        <v>69.599999999999994</v>
      </c>
      <c r="I395" s="95">
        <v>54.7</v>
      </c>
      <c r="J395" s="95">
        <v>40.799999999999997</v>
      </c>
      <c r="K395" s="95">
        <v>0</v>
      </c>
      <c r="L395" s="95">
        <v>43.540999999999997</v>
      </c>
      <c r="M395" s="96">
        <v>871.56</v>
      </c>
    </row>
    <row r="396" spans="1:13" s="86" customFormat="1" ht="18" customHeight="1" x14ac:dyDescent="0.2">
      <c r="A396" s="97"/>
      <c r="B396" s="85" t="s">
        <v>88</v>
      </c>
      <c r="C396" s="85"/>
      <c r="D396" s="85"/>
      <c r="E396" s="94" t="s">
        <v>89</v>
      </c>
      <c r="F396" s="94" t="s">
        <v>655</v>
      </c>
      <c r="G396" s="94" t="s">
        <v>532</v>
      </c>
      <c r="H396" s="95">
        <v>90</v>
      </c>
      <c r="I396" s="95">
        <v>100</v>
      </c>
      <c r="J396" s="95">
        <v>0</v>
      </c>
      <c r="K396" s="95">
        <v>0</v>
      </c>
      <c r="L396" s="95">
        <v>55.99</v>
      </c>
      <c r="M396" s="96">
        <v>1120.75</v>
      </c>
    </row>
    <row r="397" spans="1:13" s="86" customFormat="1" ht="18" customHeight="1" x14ac:dyDescent="0.2">
      <c r="A397" s="97"/>
      <c r="B397" s="85" t="s">
        <v>764</v>
      </c>
      <c r="C397" s="85"/>
      <c r="D397" s="85"/>
      <c r="E397" s="94" t="s">
        <v>1269</v>
      </c>
      <c r="F397" s="94" t="s">
        <v>891</v>
      </c>
      <c r="G397" s="94" t="s">
        <v>532</v>
      </c>
      <c r="H397" s="95">
        <v>94.5</v>
      </c>
      <c r="I397" s="95">
        <v>60</v>
      </c>
      <c r="J397" s="95">
        <v>0</v>
      </c>
      <c r="K397" s="95">
        <v>0</v>
      </c>
      <c r="L397" s="95">
        <v>47.404500000000006</v>
      </c>
      <c r="M397" s="96">
        <v>948.9</v>
      </c>
    </row>
    <row r="398" spans="1:13" s="86" customFormat="1" ht="18" customHeight="1" x14ac:dyDescent="0.2">
      <c r="A398" s="97"/>
      <c r="B398" s="85" t="s">
        <v>862</v>
      </c>
      <c r="C398" s="85"/>
      <c r="D398" s="85"/>
      <c r="E398" s="94" t="s">
        <v>863</v>
      </c>
      <c r="F398" s="94" t="s">
        <v>654</v>
      </c>
      <c r="G398" s="94" t="s">
        <v>532</v>
      </c>
      <c r="H398" s="95">
        <v>97.5</v>
      </c>
      <c r="I398" s="95">
        <v>90</v>
      </c>
      <c r="J398" s="95">
        <v>100</v>
      </c>
      <c r="K398" s="95">
        <v>0</v>
      </c>
      <c r="L398" s="95">
        <v>81.31750000000001</v>
      </c>
      <c r="M398" s="96">
        <v>1627.74</v>
      </c>
    </row>
    <row r="399" spans="1:13" s="86" customFormat="1" ht="18" customHeight="1" x14ac:dyDescent="0.2">
      <c r="A399" s="97"/>
      <c r="B399" s="85" t="s">
        <v>125</v>
      </c>
      <c r="C399" s="85"/>
      <c r="D399" s="85"/>
      <c r="E399" s="94" t="s">
        <v>864</v>
      </c>
      <c r="F399" s="94" t="s">
        <v>623</v>
      </c>
      <c r="G399" s="94" t="s">
        <v>532</v>
      </c>
      <c r="H399" s="95">
        <v>33.75</v>
      </c>
      <c r="I399" s="95">
        <v>75</v>
      </c>
      <c r="J399" s="95">
        <v>0</v>
      </c>
      <c r="K399" s="95">
        <v>0</v>
      </c>
      <c r="L399" s="95">
        <v>30.483750000000001</v>
      </c>
      <c r="M399" s="96">
        <v>610.19000000000005</v>
      </c>
    </row>
    <row r="400" spans="1:13" s="86" customFormat="1" ht="18" customHeight="1" x14ac:dyDescent="0.2">
      <c r="A400" s="97"/>
      <c r="B400" s="85" t="s">
        <v>126</v>
      </c>
      <c r="C400" s="85"/>
      <c r="D400" s="85"/>
      <c r="E400" s="94" t="s">
        <v>127</v>
      </c>
      <c r="F400" s="94" t="s">
        <v>623</v>
      </c>
      <c r="G400" s="94" t="s">
        <v>532</v>
      </c>
      <c r="H400" s="95">
        <v>87.5</v>
      </c>
      <c r="I400" s="95">
        <v>70</v>
      </c>
      <c r="J400" s="95">
        <v>100</v>
      </c>
      <c r="K400" s="95">
        <v>0</v>
      </c>
      <c r="L400" s="95">
        <v>72.847499999999997</v>
      </c>
      <c r="M400" s="96">
        <v>1458.19</v>
      </c>
    </row>
    <row r="401" spans="1:13" s="86" customFormat="1" ht="18" customHeight="1" x14ac:dyDescent="0.2">
      <c r="A401" s="97"/>
      <c r="B401" s="85" t="s">
        <v>130</v>
      </c>
      <c r="C401" s="85"/>
      <c r="D401" s="85"/>
      <c r="E401" s="94" t="s">
        <v>131</v>
      </c>
      <c r="F401" s="94" t="s">
        <v>892</v>
      </c>
      <c r="G401" s="94" t="s">
        <v>532</v>
      </c>
      <c r="H401" s="95">
        <v>97.5</v>
      </c>
      <c r="I401" s="95">
        <v>100</v>
      </c>
      <c r="J401" s="95">
        <v>0</v>
      </c>
      <c r="K401" s="95">
        <v>0</v>
      </c>
      <c r="L401" s="95">
        <v>58.547500000000007</v>
      </c>
      <c r="M401" s="96">
        <v>1171.95</v>
      </c>
    </row>
    <row r="402" spans="1:13" s="86" customFormat="1" ht="18" customHeight="1" x14ac:dyDescent="0.2">
      <c r="A402" s="97"/>
      <c r="B402" s="85" t="s">
        <v>133</v>
      </c>
      <c r="C402" s="85"/>
      <c r="D402" s="85"/>
      <c r="E402" s="94" t="s">
        <v>134</v>
      </c>
      <c r="F402" s="94" t="s">
        <v>893</v>
      </c>
      <c r="G402" s="94" t="s">
        <v>532</v>
      </c>
      <c r="H402" s="95">
        <v>45.8</v>
      </c>
      <c r="I402" s="95">
        <v>50</v>
      </c>
      <c r="J402" s="95">
        <v>0</v>
      </c>
      <c r="K402" s="95">
        <v>0</v>
      </c>
      <c r="L402" s="95">
        <v>28.267800000000001</v>
      </c>
      <c r="M402" s="96">
        <v>565.84</v>
      </c>
    </row>
    <row r="403" spans="1:13" s="86" customFormat="1" ht="18" customHeight="1" x14ac:dyDescent="0.2">
      <c r="A403" s="97"/>
      <c r="B403" s="85" t="s">
        <v>135</v>
      </c>
      <c r="C403" s="85"/>
      <c r="D403" s="85"/>
      <c r="E403" s="94" t="s">
        <v>136</v>
      </c>
      <c r="F403" s="94" t="s">
        <v>894</v>
      </c>
      <c r="G403" s="94" t="s">
        <v>532</v>
      </c>
      <c r="H403" s="95">
        <v>72</v>
      </c>
      <c r="I403" s="95">
        <v>23.8</v>
      </c>
      <c r="J403" s="95">
        <v>0</v>
      </c>
      <c r="K403" s="95">
        <v>0</v>
      </c>
      <c r="L403" s="95">
        <v>30.573400000000003</v>
      </c>
      <c r="M403" s="96">
        <v>611.99</v>
      </c>
    </row>
    <row r="404" spans="1:13" s="86" customFormat="1" ht="18" customHeight="1" x14ac:dyDescent="0.2">
      <c r="A404" s="97"/>
      <c r="B404" s="85" t="s">
        <v>137</v>
      </c>
      <c r="C404" s="85"/>
      <c r="D404" s="85"/>
      <c r="E404" s="94" t="s">
        <v>138</v>
      </c>
      <c r="F404" s="94" t="s">
        <v>628</v>
      </c>
      <c r="G404" s="94" t="s">
        <v>532</v>
      </c>
      <c r="H404" s="95">
        <v>51.7</v>
      </c>
      <c r="I404" s="95">
        <v>70</v>
      </c>
      <c r="J404" s="95">
        <v>66.933333333333337</v>
      </c>
      <c r="K404" s="95">
        <v>0</v>
      </c>
      <c r="L404" s="95">
        <v>52.273833333333336</v>
      </c>
      <c r="M404" s="96">
        <v>1046.3699999999999</v>
      </c>
    </row>
    <row r="405" spans="1:13" s="86" customFormat="1" ht="18" customHeight="1" x14ac:dyDescent="0.2">
      <c r="A405" s="97"/>
      <c r="B405" s="85" t="s">
        <v>93</v>
      </c>
      <c r="C405" s="85"/>
      <c r="D405" s="85"/>
      <c r="E405" s="94" t="s">
        <v>94</v>
      </c>
      <c r="F405" s="94" t="s">
        <v>663</v>
      </c>
      <c r="G405" s="94" t="s">
        <v>532</v>
      </c>
      <c r="H405" s="95">
        <v>80</v>
      </c>
      <c r="I405" s="95">
        <v>80</v>
      </c>
      <c r="J405" s="95">
        <v>62.666666666666664</v>
      </c>
      <c r="K405" s="95">
        <v>0</v>
      </c>
      <c r="L405" s="95">
        <v>63.374666666666677</v>
      </c>
      <c r="M405" s="96">
        <v>1268.57</v>
      </c>
    </row>
    <row r="406" spans="1:13" s="86" customFormat="1" ht="18" customHeight="1" x14ac:dyDescent="0.2">
      <c r="A406" s="97"/>
      <c r="B406" s="85" t="s">
        <v>533</v>
      </c>
      <c r="C406" s="85"/>
      <c r="D406" s="85"/>
      <c r="E406" s="94" t="s">
        <v>534</v>
      </c>
      <c r="F406" s="94" t="s">
        <v>663</v>
      </c>
      <c r="G406" s="94" t="s">
        <v>532</v>
      </c>
      <c r="H406" s="95">
        <v>90</v>
      </c>
      <c r="I406" s="95">
        <v>80</v>
      </c>
      <c r="J406" s="95">
        <v>100</v>
      </c>
      <c r="K406" s="95">
        <v>0</v>
      </c>
      <c r="L406" s="95">
        <v>76.23</v>
      </c>
      <c r="M406" s="96">
        <v>1525.9</v>
      </c>
    </row>
    <row r="407" spans="1:13" s="86" customFormat="1" ht="18" customHeight="1" x14ac:dyDescent="0.2">
      <c r="A407" s="97"/>
      <c r="B407" s="85" t="s">
        <v>92</v>
      </c>
      <c r="C407" s="85"/>
      <c r="D407" s="85"/>
      <c r="E407" s="94" t="s">
        <v>865</v>
      </c>
      <c r="F407" s="94" t="s">
        <v>663</v>
      </c>
      <c r="G407" s="94" t="s">
        <v>532</v>
      </c>
      <c r="H407" s="95">
        <v>40.25</v>
      </c>
      <c r="I407" s="95">
        <v>80</v>
      </c>
      <c r="J407" s="95">
        <v>0</v>
      </c>
      <c r="K407" s="95">
        <v>0</v>
      </c>
      <c r="L407" s="95">
        <v>33.965250000000005</v>
      </c>
      <c r="M407" s="96">
        <v>679.88</v>
      </c>
    </row>
    <row r="408" spans="1:13" s="86" customFormat="1" ht="18" customHeight="1" x14ac:dyDescent="0.2">
      <c r="A408" s="97"/>
      <c r="B408" s="85" t="s">
        <v>141</v>
      </c>
      <c r="C408" s="85"/>
      <c r="D408" s="85"/>
      <c r="E408" s="94" t="s">
        <v>142</v>
      </c>
      <c r="F408" s="94" t="s">
        <v>631</v>
      </c>
      <c r="G408" s="94" t="s">
        <v>532</v>
      </c>
      <c r="H408" s="95">
        <v>64.75</v>
      </c>
      <c r="I408" s="95">
        <v>0</v>
      </c>
      <c r="J408" s="95">
        <v>100</v>
      </c>
      <c r="K408" s="95">
        <v>0</v>
      </c>
      <c r="L408" s="95">
        <v>47.379750000000008</v>
      </c>
      <c r="M408" s="96">
        <v>948.4</v>
      </c>
    </row>
    <row r="409" spans="1:13" s="86" customFormat="1" ht="18" customHeight="1" x14ac:dyDescent="0.2">
      <c r="A409" s="97"/>
      <c r="B409" s="85" t="s">
        <v>139</v>
      </c>
      <c r="C409" s="85"/>
      <c r="D409" s="85"/>
      <c r="E409" s="94" t="s">
        <v>140</v>
      </c>
      <c r="F409" s="94" t="s">
        <v>633</v>
      </c>
      <c r="G409" s="94" t="s">
        <v>532</v>
      </c>
      <c r="H409" s="95">
        <v>97.5</v>
      </c>
      <c r="I409" s="95">
        <v>90</v>
      </c>
      <c r="J409" s="95">
        <v>100</v>
      </c>
      <c r="K409" s="95">
        <v>100</v>
      </c>
      <c r="L409" s="95">
        <v>106.61750000000001</v>
      </c>
      <c r="M409" s="96">
        <v>2134.17</v>
      </c>
    </row>
    <row r="410" spans="1:13" s="86" customFormat="1" ht="18" customHeight="1" x14ac:dyDescent="0.2">
      <c r="A410" s="97"/>
      <c r="B410" s="85" t="s">
        <v>1122</v>
      </c>
      <c r="C410" s="85"/>
      <c r="D410" s="85"/>
      <c r="E410" s="94" t="s">
        <v>1123</v>
      </c>
      <c r="F410" s="94" t="s">
        <v>634</v>
      </c>
      <c r="G410" s="94" t="s">
        <v>532</v>
      </c>
      <c r="H410" s="95">
        <v>86.25</v>
      </c>
      <c r="I410" s="95">
        <v>100</v>
      </c>
      <c r="J410" s="95">
        <v>0</v>
      </c>
      <c r="K410" s="95">
        <v>0</v>
      </c>
      <c r="L410" s="95">
        <v>54.71125</v>
      </c>
      <c r="M410" s="96">
        <v>1095.1600000000001</v>
      </c>
    </row>
    <row r="411" spans="1:13" s="86" customFormat="1" ht="18" customHeight="1" x14ac:dyDescent="0.2">
      <c r="A411" s="97"/>
      <c r="B411" s="85" t="s">
        <v>101</v>
      </c>
      <c r="C411" s="85"/>
      <c r="D411" s="85"/>
      <c r="E411" s="94" t="s">
        <v>102</v>
      </c>
      <c r="F411" s="94" t="s">
        <v>636</v>
      </c>
      <c r="G411" s="94" t="s">
        <v>532</v>
      </c>
      <c r="H411" s="95">
        <v>88.75</v>
      </c>
      <c r="I411" s="95">
        <v>100</v>
      </c>
      <c r="J411" s="95">
        <v>0</v>
      </c>
      <c r="K411" s="95">
        <v>0</v>
      </c>
      <c r="L411" s="95">
        <v>55.563750000000006</v>
      </c>
      <c r="M411" s="96">
        <v>1112.22</v>
      </c>
    </row>
    <row r="412" spans="1:13" s="86" customFormat="1" ht="18" customHeight="1" x14ac:dyDescent="0.2">
      <c r="A412" s="97"/>
      <c r="B412" s="85" t="s">
        <v>115</v>
      </c>
      <c r="C412" s="85"/>
      <c r="D412" s="85"/>
      <c r="E412" s="94" t="s">
        <v>116</v>
      </c>
      <c r="F412" s="94" t="s">
        <v>636</v>
      </c>
      <c r="G412" s="94" t="s">
        <v>532</v>
      </c>
      <c r="H412" s="95">
        <v>0</v>
      </c>
      <c r="I412" s="95">
        <v>75</v>
      </c>
      <c r="J412" s="95">
        <v>46.666666666666671</v>
      </c>
      <c r="K412" s="95">
        <v>0</v>
      </c>
      <c r="L412" s="95">
        <v>30.78166666666667</v>
      </c>
      <c r="M412" s="96">
        <v>616.16</v>
      </c>
    </row>
    <row r="413" spans="1:13" s="86" customFormat="1" ht="18" customHeight="1" x14ac:dyDescent="0.2">
      <c r="A413" s="97"/>
      <c r="B413" s="85" t="s">
        <v>866</v>
      </c>
      <c r="C413" s="85"/>
      <c r="D413" s="85"/>
      <c r="E413" s="94" t="s">
        <v>867</v>
      </c>
      <c r="F413" s="94" t="s">
        <v>636</v>
      </c>
      <c r="G413" s="94" t="s">
        <v>532</v>
      </c>
      <c r="H413" s="95">
        <v>55.75</v>
      </c>
      <c r="I413" s="95">
        <v>16.100000000000001</v>
      </c>
      <c r="J413" s="95">
        <v>65.866666666666674</v>
      </c>
      <c r="K413" s="95">
        <v>0</v>
      </c>
      <c r="L413" s="95">
        <v>39.748316666666668</v>
      </c>
      <c r="M413" s="96">
        <v>795.64</v>
      </c>
    </row>
    <row r="414" spans="1:13" s="86" customFormat="1" ht="18" customHeight="1" x14ac:dyDescent="0.2">
      <c r="A414" s="97"/>
      <c r="B414" s="85" t="s">
        <v>103</v>
      </c>
      <c r="C414" s="85"/>
      <c r="D414" s="85"/>
      <c r="E414" s="94" t="s">
        <v>104</v>
      </c>
      <c r="F414" s="94" t="s">
        <v>636</v>
      </c>
      <c r="G414" s="94" t="s">
        <v>532</v>
      </c>
      <c r="H414" s="95">
        <v>63</v>
      </c>
      <c r="I414" s="95">
        <v>100</v>
      </c>
      <c r="J414" s="95">
        <v>0</v>
      </c>
      <c r="K414" s="95">
        <v>0</v>
      </c>
      <c r="L414" s="95">
        <v>46.783000000000008</v>
      </c>
      <c r="M414" s="96">
        <v>936.46</v>
      </c>
    </row>
    <row r="415" spans="1:13" s="86" customFormat="1" ht="18" customHeight="1" x14ac:dyDescent="0.2">
      <c r="A415" s="97"/>
      <c r="B415" s="85" t="s">
        <v>1270</v>
      </c>
      <c r="C415" s="85"/>
      <c r="D415" s="85"/>
      <c r="E415" s="94" t="s">
        <v>1271</v>
      </c>
      <c r="F415" s="94" t="s">
        <v>636</v>
      </c>
      <c r="G415" s="94" t="s">
        <v>532</v>
      </c>
      <c r="H415" s="95">
        <v>80</v>
      </c>
      <c r="I415" s="95">
        <v>90</v>
      </c>
      <c r="J415" s="95">
        <v>100</v>
      </c>
      <c r="K415" s="95">
        <v>0</v>
      </c>
      <c r="L415" s="95">
        <v>75.350000000000009</v>
      </c>
      <c r="M415" s="96">
        <v>1508.28</v>
      </c>
    </row>
    <row r="416" spans="1:13" s="86" customFormat="1" ht="18" customHeight="1" x14ac:dyDescent="0.2">
      <c r="A416" s="97"/>
      <c r="B416" s="85" t="s">
        <v>112</v>
      </c>
      <c r="C416" s="85"/>
      <c r="D416" s="85"/>
      <c r="E416" s="94" t="s">
        <v>113</v>
      </c>
      <c r="F416" s="94" t="s">
        <v>636</v>
      </c>
      <c r="G416" s="94" t="s">
        <v>532</v>
      </c>
      <c r="H416" s="95">
        <v>97.5</v>
      </c>
      <c r="I416" s="95">
        <v>100</v>
      </c>
      <c r="J416" s="95">
        <v>100</v>
      </c>
      <c r="K416" s="95">
        <v>100</v>
      </c>
      <c r="L416" s="95">
        <v>109.14750000000001</v>
      </c>
      <c r="M416" s="96">
        <v>2184.81</v>
      </c>
    </row>
    <row r="417" spans="1:13" s="86" customFormat="1" ht="18" customHeight="1" x14ac:dyDescent="0.2">
      <c r="A417" s="97"/>
      <c r="B417" s="85" t="s">
        <v>868</v>
      </c>
      <c r="C417" s="85"/>
      <c r="D417" s="85"/>
      <c r="E417" s="94" t="s">
        <v>869</v>
      </c>
      <c r="F417" s="94" t="s">
        <v>638</v>
      </c>
      <c r="G417" s="94" t="s">
        <v>532</v>
      </c>
      <c r="H417" s="95">
        <v>79.5</v>
      </c>
      <c r="I417" s="95">
        <v>80</v>
      </c>
      <c r="J417" s="95">
        <v>0</v>
      </c>
      <c r="K417" s="95">
        <v>100</v>
      </c>
      <c r="L417" s="95">
        <v>72.649500000000003</v>
      </c>
      <c r="M417" s="96">
        <v>1454.23</v>
      </c>
    </row>
    <row r="418" spans="1:13" s="86" customFormat="1" ht="18" customHeight="1" x14ac:dyDescent="0.2">
      <c r="A418" s="97"/>
      <c r="B418" s="85" t="s">
        <v>145</v>
      </c>
      <c r="C418" s="85"/>
      <c r="D418" s="85"/>
      <c r="E418" s="94" t="s">
        <v>146</v>
      </c>
      <c r="F418" s="94" t="s">
        <v>895</v>
      </c>
      <c r="G418" s="94" t="s">
        <v>532</v>
      </c>
      <c r="H418" s="95">
        <v>38.75</v>
      </c>
      <c r="I418" s="95">
        <v>60</v>
      </c>
      <c r="J418" s="95">
        <v>0</v>
      </c>
      <c r="K418" s="95">
        <v>0</v>
      </c>
      <c r="L418" s="95">
        <v>28.393750000000001</v>
      </c>
      <c r="M418" s="96">
        <v>568.36</v>
      </c>
    </row>
    <row r="419" spans="1:13" s="86" customFormat="1" ht="18" customHeight="1" x14ac:dyDescent="0.2">
      <c r="A419" s="97"/>
      <c r="B419" s="85" t="s">
        <v>870</v>
      </c>
      <c r="C419" s="85"/>
      <c r="D419" s="85"/>
      <c r="E419" s="94" t="s">
        <v>871</v>
      </c>
      <c r="F419" s="94" t="s">
        <v>639</v>
      </c>
      <c r="G419" s="94" t="s">
        <v>532</v>
      </c>
      <c r="H419" s="95">
        <v>86.25</v>
      </c>
      <c r="I419" s="95">
        <v>50</v>
      </c>
      <c r="J419" s="95">
        <v>52.533333333333331</v>
      </c>
      <c r="K419" s="95">
        <v>0</v>
      </c>
      <c r="L419" s="95">
        <v>55.352183333333336</v>
      </c>
      <c r="M419" s="96">
        <v>1107.99</v>
      </c>
    </row>
    <row r="420" spans="1:13" s="86" customFormat="1" ht="18" customHeight="1" x14ac:dyDescent="0.2">
      <c r="A420" s="97"/>
      <c r="B420" s="85" t="s">
        <v>99</v>
      </c>
      <c r="C420" s="85"/>
      <c r="D420" s="85"/>
      <c r="E420" s="94" t="s">
        <v>100</v>
      </c>
      <c r="F420" s="94" t="s">
        <v>639</v>
      </c>
      <c r="G420" s="94" t="s">
        <v>532</v>
      </c>
      <c r="H420" s="95">
        <v>57.7</v>
      </c>
      <c r="I420" s="95">
        <v>60</v>
      </c>
      <c r="J420" s="95">
        <v>62.666666666666664</v>
      </c>
      <c r="K420" s="95">
        <v>0</v>
      </c>
      <c r="L420" s="95">
        <v>50.71036666666668</v>
      </c>
      <c r="M420" s="96">
        <v>1015.07</v>
      </c>
    </row>
    <row r="421" spans="1:13" s="86" customFormat="1" ht="18" customHeight="1" x14ac:dyDescent="0.2">
      <c r="A421" s="97"/>
      <c r="B421" s="85" t="s">
        <v>963</v>
      </c>
      <c r="C421" s="85"/>
      <c r="D421" s="85"/>
      <c r="E421" s="94" t="s">
        <v>964</v>
      </c>
      <c r="F421" s="94" t="s">
        <v>643</v>
      </c>
      <c r="G421" s="94" t="s">
        <v>532</v>
      </c>
      <c r="H421" s="95">
        <v>53.55</v>
      </c>
      <c r="I421" s="95">
        <v>90</v>
      </c>
      <c r="J421" s="95">
        <v>0</v>
      </c>
      <c r="K421" s="95">
        <v>0</v>
      </c>
      <c r="L421" s="95">
        <v>41.030550000000005</v>
      </c>
      <c r="M421" s="96">
        <v>821.31</v>
      </c>
    </row>
    <row r="422" spans="1:13" s="86" customFormat="1" ht="18" customHeight="1" x14ac:dyDescent="0.2">
      <c r="A422" s="97"/>
      <c r="B422" s="85" t="s">
        <v>143</v>
      </c>
      <c r="C422" s="85"/>
      <c r="D422" s="85"/>
      <c r="E422" s="94" t="s">
        <v>144</v>
      </c>
      <c r="F422" s="94" t="s">
        <v>644</v>
      </c>
      <c r="G422" s="94" t="s">
        <v>532</v>
      </c>
      <c r="H422" s="95">
        <v>90</v>
      </c>
      <c r="I422" s="95">
        <v>90</v>
      </c>
      <c r="J422" s="95">
        <v>0</v>
      </c>
      <c r="K422" s="95">
        <v>0</v>
      </c>
      <c r="L422" s="95">
        <v>53.46</v>
      </c>
      <c r="M422" s="96">
        <v>1070.1099999999999</v>
      </c>
    </row>
    <row r="423" spans="1:13" s="86" customFormat="1" ht="18" customHeight="1" x14ac:dyDescent="0.2">
      <c r="A423" s="97"/>
      <c r="B423" s="85" t="s">
        <v>147</v>
      </c>
      <c r="C423" s="85"/>
      <c r="D423" s="85"/>
      <c r="E423" s="94" t="s">
        <v>515</v>
      </c>
      <c r="F423" s="94" t="s">
        <v>645</v>
      </c>
      <c r="G423" s="94" t="s">
        <v>532</v>
      </c>
      <c r="H423" s="95">
        <v>78.75</v>
      </c>
      <c r="I423" s="95">
        <v>0</v>
      </c>
      <c r="J423" s="95">
        <v>0</v>
      </c>
      <c r="K423" s="95">
        <v>0</v>
      </c>
      <c r="L423" s="95">
        <v>26.853750000000005</v>
      </c>
      <c r="M423" s="96">
        <v>537.53</v>
      </c>
    </row>
    <row r="424" spans="1:13" s="86" customFormat="1" ht="18" customHeight="1" x14ac:dyDescent="0.2">
      <c r="A424" s="97"/>
      <c r="B424" s="85" t="s">
        <v>91</v>
      </c>
      <c r="C424" s="85"/>
      <c r="D424" s="85"/>
      <c r="E424" s="94" t="s">
        <v>872</v>
      </c>
      <c r="F424" s="94" t="s">
        <v>613</v>
      </c>
      <c r="G424" s="94" t="s">
        <v>532</v>
      </c>
      <c r="H424" s="95">
        <v>38.75</v>
      </c>
      <c r="I424" s="95">
        <v>80</v>
      </c>
      <c r="J424" s="95">
        <v>0</v>
      </c>
      <c r="K424" s="95">
        <v>0</v>
      </c>
      <c r="L424" s="95">
        <v>33.453750000000007</v>
      </c>
      <c r="M424" s="96">
        <v>669.65</v>
      </c>
    </row>
    <row r="425" spans="1:13" s="86" customFormat="1" ht="18" customHeight="1" x14ac:dyDescent="0.2">
      <c r="A425" s="97"/>
      <c r="B425" s="85" t="s">
        <v>95</v>
      </c>
      <c r="C425" s="85"/>
      <c r="D425" s="85"/>
      <c r="E425" s="94" t="s">
        <v>96</v>
      </c>
      <c r="F425" s="94" t="s">
        <v>647</v>
      </c>
      <c r="G425" s="94" t="s">
        <v>532</v>
      </c>
      <c r="H425" s="95">
        <v>90</v>
      </c>
      <c r="I425" s="95">
        <v>100</v>
      </c>
      <c r="J425" s="95">
        <v>100</v>
      </c>
      <c r="K425" s="95">
        <v>0</v>
      </c>
      <c r="L425" s="95">
        <v>81.290000000000006</v>
      </c>
      <c r="M425" s="96">
        <v>1627.19</v>
      </c>
    </row>
    <row r="426" spans="1:13" s="86" customFormat="1" ht="18" customHeight="1" x14ac:dyDescent="0.2">
      <c r="A426" s="97"/>
      <c r="B426" s="85" t="s">
        <v>97</v>
      </c>
      <c r="C426" s="85"/>
      <c r="D426" s="85"/>
      <c r="E426" s="94" t="s">
        <v>98</v>
      </c>
      <c r="F426" s="94" t="s">
        <v>650</v>
      </c>
      <c r="G426" s="94" t="s">
        <v>532</v>
      </c>
      <c r="H426" s="95">
        <v>80.25</v>
      </c>
      <c r="I426" s="95">
        <v>100</v>
      </c>
      <c r="J426" s="95">
        <v>45.6</v>
      </c>
      <c r="K426" s="95">
        <v>0</v>
      </c>
      <c r="L426" s="95">
        <v>64.20205</v>
      </c>
      <c r="M426" s="96">
        <v>1285.1400000000001</v>
      </c>
    </row>
    <row r="427" spans="1:13" s="86" customFormat="1" ht="18" customHeight="1" x14ac:dyDescent="0.2">
      <c r="A427" s="97"/>
      <c r="B427" s="85" t="s">
        <v>1272</v>
      </c>
      <c r="C427" s="85"/>
      <c r="D427" s="85"/>
      <c r="E427" s="94" t="s">
        <v>1273</v>
      </c>
      <c r="F427" s="94" t="s">
        <v>664</v>
      </c>
      <c r="G427" s="94" t="s">
        <v>532</v>
      </c>
      <c r="H427" s="95">
        <v>90</v>
      </c>
      <c r="I427" s="95">
        <v>90</v>
      </c>
      <c r="J427" s="95">
        <v>100</v>
      </c>
      <c r="K427" s="95">
        <v>67</v>
      </c>
      <c r="L427" s="95">
        <v>95.710999999999999</v>
      </c>
      <c r="M427" s="96">
        <v>1915.85</v>
      </c>
    </row>
    <row r="428" spans="1:13" s="86" customFormat="1" ht="18" customHeight="1" x14ac:dyDescent="0.2">
      <c r="A428" s="97"/>
      <c r="B428" s="85" t="s">
        <v>121</v>
      </c>
      <c r="C428" s="85"/>
      <c r="D428" s="85"/>
      <c r="E428" s="94" t="s">
        <v>122</v>
      </c>
      <c r="F428" s="94" t="s">
        <v>620</v>
      </c>
      <c r="G428" s="94" t="s">
        <v>532</v>
      </c>
      <c r="H428" s="95">
        <v>63.25</v>
      </c>
      <c r="I428" s="95">
        <v>70</v>
      </c>
      <c r="J428" s="95">
        <v>47.733333333333334</v>
      </c>
      <c r="K428" s="95">
        <v>0</v>
      </c>
      <c r="L428" s="95">
        <v>51.354783333333337</v>
      </c>
      <c r="M428" s="96">
        <v>1027.97</v>
      </c>
    </row>
    <row r="429" spans="1:13" s="86" customFormat="1" ht="18" customHeight="1" x14ac:dyDescent="0.2">
      <c r="A429" s="97"/>
      <c r="B429" s="85" t="s">
        <v>117</v>
      </c>
      <c r="C429" s="85"/>
      <c r="D429" s="85"/>
      <c r="E429" s="94" t="s">
        <v>118</v>
      </c>
      <c r="F429" s="94" t="s">
        <v>620</v>
      </c>
      <c r="G429" s="94" t="s">
        <v>532</v>
      </c>
      <c r="H429" s="95">
        <v>90</v>
      </c>
      <c r="I429" s="95">
        <v>100</v>
      </c>
      <c r="J429" s="95">
        <v>0</v>
      </c>
      <c r="K429" s="95">
        <v>0</v>
      </c>
      <c r="L429" s="95">
        <v>55.99</v>
      </c>
      <c r="M429" s="96">
        <v>1120.75</v>
      </c>
    </row>
    <row r="430" spans="1:13" s="86" customFormat="1" ht="18" customHeight="1" x14ac:dyDescent="0.2">
      <c r="A430" s="97"/>
      <c r="B430" s="85" t="s">
        <v>119</v>
      </c>
      <c r="C430" s="85"/>
      <c r="D430" s="85"/>
      <c r="E430" s="94" t="s">
        <v>120</v>
      </c>
      <c r="F430" s="94" t="s">
        <v>620</v>
      </c>
      <c r="G430" s="94" t="s">
        <v>532</v>
      </c>
      <c r="H430" s="95">
        <v>72</v>
      </c>
      <c r="I430" s="95">
        <v>11.2</v>
      </c>
      <c r="J430" s="95">
        <v>0</v>
      </c>
      <c r="K430" s="95">
        <v>0</v>
      </c>
      <c r="L430" s="95">
        <v>27.385600000000004</v>
      </c>
      <c r="M430" s="96">
        <v>548.17999999999995</v>
      </c>
    </row>
    <row r="431" spans="1:13" s="86" customFormat="1" ht="18" customHeight="1" x14ac:dyDescent="0.2">
      <c r="A431" s="97"/>
      <c r="B431" s="85" t="s">
        <v>128</v>
      </c>
      <c r="C431" s="85"/>
      <c r="D431" s="85"/>
      <c r="E431" s="94" t="s">
        <v>129</v>
      </c>
      <c r="F431" s="94" t="s">
        <v>624</v>
      </c>
      <c r="G431" s="94" t="s">
        <v>532</v>
      </c>
      <c r="H431" s="95">
        <v>46.35</v>
      </c>
      <c r="I431" s="95">
        <v>11.7</v>
      </c>
      <c r="J431" s="95">
        <v>0</v>
      </c>
      <c r="K431" s="95">
        <v>0</v>
      </c>
      <c r="L431" s="95">
        <v>18.765450000000001</v>
      </c>
      <c r="M431" s="96">
        <v>375.63</v>
      </c>
    </row>
    <row r="432" spans="1:13" s="86" customFormat="1" ht="18" customHeight="1" x14ac:dyDescent="0.2">
      <c r="A432" s="97"/>
      <c r="B432" s="85" t="s">
        <v>1015</v>
      </c>
      <c r="C432" s="85"/>
      <c r="D432" s="85"/>
      <c r="E432" s="94" t="s">
        <v>1016</v>
      </c>
      <c r="F432" s="94" t="s">
        <v>624</v>
      </c>
      <c r="G432" s="94" t="s">
        <v>532</v>
      </c>
      <c r="H432" s="95">
        <v>97.5</v>
      </c>
      <c r="I432" s="95">
        <v>100</v>
      </c>
      <c r="J432" s="95">
        <v>0</v>
      </c>
      <c r="K432" s="95">
        <v>0</v>
      </c>
      <c r="L432" s="95">
        <v>58.547500000000007</v>
      </c>
      <c r="M432" s="96">
        <v>1171.95</v>
      </c>
    </row>
    <row r="433" spans="1:13" s="86" customFormat="1" ht="18" customHeight="1" x14ac:dyDescent="0.2">
      <c r="A433" s="97"/>
      <c r="B433" s="85" t="s">
        <v>1124</v>
      </c>
      <c r="C433" s="85"/>
      <c r="D433" s="85"/>
      <c r="E433" s="94" t="s">
        <v>1125</v>
      </c>
      <c r="F433" s="94" t="s">
        <v>651</v>
      </c>
      <c r="G433" s="94" t="s">
        <v>532</v>
      </c>
      <c r="H433" s="95">
        <v>87.5</v>
      </c>
      <c r="I433" s="95">
        <v>60</v>
      </c>
      <c r="J433" s="95">
        <v>0</v>
      </c>
      <c r="K433" s="95">
        <v>0</v>
      </c>
      <c r="L433" s="95">
        <v>45.017499999999998</v>
      </c>
      <c r="M433" s="96">
        <v>901.12</v>
      </c>
    </row>
    <row r="434" spans="1:13" s="86" customFormat="1" ht="18" customHeight="1" x14ac:dyDescent="0.2">
      <c r="A434" s="97"/>
      <c r="B434" s="85" t="s">
        <v>132</v>
      </c>
      <c r="C434" s="85"/>
      <c r="D434" s="85"/>
      <c r="E434" s="94" t="s">
        <v>535</v>
      </c>
      <c r="F434" s="94" t="s">
        <v>627</v>
      </c>
      <c r="G434" s="94" t="s">
        <v>532</v>
      </c>
      <c r="H434" s="95">
        <v>83.75</v>
      </c>
      <c r="I434" s="95">
        <v>13</v>
      </c>
      <c r="J434" s="95">
        <v>98.4</v>
      </c>
      <c r="K434" s="95">
        <v>0</v>
      </c>
      <c r="L434" s="95">
        <v>56.742950000000008</v>
      </c>
      <c r="M434" s="96">
        <v>1135.83</v>
      </c>
    </row>
    <row r="435" spans="1:13" s="86" customFormat="1" ht="18" customHeight="1" x14ac:dyDescent="0.2">
      <c r="A435" s="97"/>
      <c r="B435" s="85" t="s">
        <v>1274</v>
      </c>
      <c r="C435" s="85"/>
      <c r="D435" s="85"/>
      <c r="E435" s="94" t="s">
        <v>1275</v>
      </c>
      <c r="F435" s="94" t="s">
        <v>858</v>
      </c>
      <c r="G435" s="94" t="s">
        <v>532</v>
      </c>
      <c r="H435" s="95">
        <v>43</v>
      </c>
      <c r="I435" s="95">
        <v>70</v>
      </c>
      <c r="J435" s="95">
        <v>0</v>
      </c>
      <c r="K435" s="95">
        <v>0</v>
      </c>
      <c r="L435" s="95">
        <v>29.43</v>
      </c>
      <c r="M435" s="96">
        <v>589.1</v>
      </c>
    </row>
    <row r="436" spans="1:13" s="86" customFormat="1" ht="18" customHeight="1" x14ac:dyDescent="0.2">
      <c r="A436" s="97"/>
      <c r="B436" s="85" t="s">
        <v>124</v>
      </c>
      <c r="C436" s="85"/>
      <c r="D436" s="85"/>
      <c r="E436" s="94" t="s">
        <v>873</v>
      </c>
      <c r="F436" s="94" t="s">
        <v>635</v>
      </c>
      <c r="G436" s="94" t="s">
        <v>532</v>
      </c>
      <c r="H436" s="95">
        <v>69.75</v>
      </c>
      <c r="I436" s="95">
        <v>90</v>
      </c>
      <c r="J436" s="95">
        <v>0</v>
      </c>
      <c r="K436" s="95">
        <v>0</v>
      </c>
      <c r="L436" s="95">
        <v>46.554749999999999</v>
      </c>
      <c r="M436" s="96">
        <v>931.89</v>
      </c>
    </row>
    <row r="437" spans="1:13" s="86" customFormat="1" ht="18" customHeight="1" x14ac:dyDescent="0.2">
      <c r="A437" s="97"/>
      <c r="B437" s="85" t="s">
        <v>123</v>
      </c>
      <c r="C437" s="85"/>
      <c r="D437" s="85"/>
      <c r="E437" s="94" t="s">
        <v>17</v>
      </c>
      <c r="F437" s="94" t="s">
        <v>635</v>
      </c>
      <c r="G437" s="94" t="s">
        <v>532</v>
      </c>
      <c r="H437" s="95">
        <v>52</v>
      </c>
      <c r="I437" s="95">
        <v>80</v>
      </c>
      <c r="J437" s="95">
        <v>0</v>
      </c>
      <c r="K437" s="95">
        <v>0</v>
      </c>
      <c r="L437" s="95">
        <v>37.972000000000008</v>
      </c>
      <c r="M437" s="96">
        <v>760.09</v>
      </c>
    </row>
    <row r="438" spans="1:13" s="86" customFormat="1" ht="18" customHeight="1" x14ac:dyDescent="0.2">
      <c r="A438" s="97"/>
      <c r="B438" s="85" t="s">
        <v>114</v>
      </c>
      <c r="C438" s="85"/>
      <c r="D438" s="85"/>
      <c r="E438" s="94" t="s">
        <v>1017</v>
      </c>
      <c r="F438" s="94" t="s">
        <v>636</v>
      </c>
      <c r="G438" s="94" t="s">
        <v>532</v>
      </c>
      <c r="H438" s="95">
        <v>39.25</v>
      </c>
      <c r="I438" s="95">
        <v>47</v>
      </c>
      <c r="J438" s="95">
        <v>0</v>
      </c>
      <c r="K438" s="95">
        <v>0</v>
      </c>
      <c r="L438" s="95">
        <v>25.27525</v>
      </c>
      <c r="M438" s="96">
        <v>505.94</v>
      </c>
    </row>
    <row r="439" spans="1:13" s="86" customFormat="1" ht="18" customHeight="1" x14ac:dyDescent="0.2">
      <c r="A439" s="97"/>
      <c r="B439" s="85" t="s">
        <v>1126</v>
      </c>
      <c r="C439" s="85"/>
      <c r="D439" s="85"/>
      <c r="E439" s="94" t="s">
        <v>1127</v>
      </c>
      <c r="F439" s="94" t="s">
        <v>636</v>
      </c>
      <c r="G439" s="94" t="s">
        <v>532</v>
      </c>
      <c r="H439" s="95">
        <v>62</v>
      </c>
      <c r="I439" s="95">
        <v>12.5</v>
      </c>
      <c r="J439" s="95">
        <v>0</v>
      </c>
      <c r="K439" s="95">
        <v>0</v>
      </c>
      <c r="L439" s="95">
        <v>24.304500000000001</v>
      </c>
      <c r="M439" s="96">
        <v>486.5</v>
      </c>
    </row>
    <row r="440" spans="1:13" s="86" customFormat="1" ht="18" customHeight="1" x14ac:dyDescent="0.2">
      <c r="A440" s="97"/>
      <c r="B440" s="85" t="s">
        <v>1276</v>
      </c>
      <c r="C440" s="85"/>
      <c r="D440" s="85"/>
      <c r="E440" s="94" t="s">
        <v>1277</v>
      </c>
      <c r="F440" s="94" t="s">
        <v>636</v>
      </c>
      <c r="G440" s="94" t="s">
        <v>532</v>
      </c>
      <c r="H440" s="95">
        <v>26.25</v>
      </c>
      <c r="I440" s="95">
        <v>40</v>
      </c>
      <c r="J440" s="95">
        <v>0</v>
      </c>
      <c r="K440" s="95">
        <v>0</v>
      </c>
      <c r="L440" s="95">
        <v>17.337499999999999</v>
      </c>
      <c r="M440" s="96">
        <v>347.05</v>
      </c>
    </row>
    <row r="441" spans="1:13" s="86" customFormat="1" ht="18" customHeight="1" x14ac:dyDescent="0.2">
      <c r="A441" s="97"/>
      <c r="B441" s="85" t="s">
        <v>105</v>
      </c>
      <c r="C441" s="85"/>
      <c r="D441" s="85"/>
      <c r="E441" s="94" t="s">
        <v>516</v>
      </c>
      <c r="F441" s="94" t="s">
        <v>636</v>
      </c>
      <c r="G441" s="94" t="s">
        <v>532</v>
      </c>
      <c r="H441" s="95">
        <v>22.2</v>
      </c>
      <c r="I441" s="95">
        <v>70</v>
      </c>
      <c r="J441" s="95">
        <v>0</v>
      </c>
      <c r="K441" s="95">
        <v>0</v>
      </c>
      <c r="L441" s="95">
        <v>22.981999999999999</v>
      </c>
      <c r="M441" s="96">
        <v>460.03</v>
      </c>
    </row>
    <row r="442" spans="1:13" s="86" customFormat="1" ht="18" customHeight="1" x14ac:dyDescent="0.2">
      <c r="A442" s="97"/>
      <c r="B442" s="85" t="s">
        <v>106</v>
      </c>
      <c r="C442" s="85"/>
      <c r="D442" s="85"/>
      <c r="E442" s="94" t="s">
        <v>536</v>
      </c>
      <c r="F442" s="94" t="s">
        <v>636</v>
      </c>
      <c r="G442" s="94" t="s">
        <v>532</v>
      </c>
      <c r="H442" s="95">
        <v>0</v>
      </c>
      <c r="I442" s="95">
        <v>80</v>
      </c>
      <c r="J442" s="95">
        <v>0</v>
      </c>
      <c r="K442" s="95">
        <v>0</v>
      </c>
      <c r="L442" s="95">
        <v>20.240000000000006</v>
      </c>
      <c r="M442" s="96">
        <v>405.15</v>
      </c>
    </row>
    <row r="443" spans="1:13" s="86" customFormat="1" ht="18" customHeight="1" x14ac:dyDescent="0.2">
      <c r="A443" s="97"/>
      <c r="B443" s="85" t="s">
        <v>107</v>
      </c>
      <c r="C443" s="85"/>
      <c r="D443" s="85"/>
      <c r="E443" s="94" t="s">
        <v>108</v>
      </c>
      <c r="F443" s="94" t="s">
        <v>636</v>
      </c>
      <c r="G443" s="94" t="s">
        <v>532</v>
      </c>
      <c r="H443" s="95">
        <v>78</v>
      </c>
      <c r="I443" s="95">
        <v>60</v>
      </c>
      <c r="J443" s="95">
        <v>100</v>
      </c>
      <c r="K443" s="95">
        <v>0</v>
      </c>
      <c r="L443" s="95">
        <v>67.078000000000003</v>
      </c>
      <c r="M443" s="96">
        <v>1342.7</v>
      </c>
    </row>
    <row r="444" spans="1:13" s="86" customFormat="1" ht="18" customHeight="1" x14ac:dyDescent="0.2">
      <c r="A444" s="97"/>
      <c r="B444" s="85" t="s">
        <v>1278</v>
      </c>
      <c r="C444" s="85"/>
      <c r="D444" s="85"/>
      <c r="E444" s="94" t="s">
        <v>1279</v>
      </c>
      <c r="F444" s="94" t="s">
        <v>636</v>
      </c>
      <c r="G444" s="94" t="s">
        <v>532</v>
      </c>
      <c r="H444" s="95">
        <v>80.75</v>
      </c>
      <c r="I444" s="95">
        <v>80</v>
      </c>
      <c r="J444" s="95">
        <v>0</v>
      </c>
      <c r="K444" s="95">
        <v>0</v>
      </c>
      <c r="L444" s="95">
        <v>47.775750000000009</v>
      </c>
      <c r="M444" s="96">
        <v>956.33</v>
      </c>
    </row>
    <row r="445" spans="1:13" s="86" customFormat="1" ht="18" customHeight="1" x14ac:dyDescent="0.2">
      <c r="A445" s="97"/>
      <c r="B445" s="85" t="s">
        <v>1089</v>
      </c>
      <c r="C445" s="85"/>
      <c r="D445" s="85"/>
      <c r="E445" s="94" t="s">
        <v>1103</v>
      </c>
      <c r="F445" s="94" t="s">
        <v>636</v>
      </c>
      <c r="G445" s="94" t="s">
        <v>532</v>
      </c>
      <c r="H445" s="95">
        <v>20.45</v>
      </c>
      <c r="I445" s="95">
        <v>21.1</v>
      </c>
      <c r="J445" s="95">
        <v>61.06666666666667</v>
      </c>
      <c r="K445" s="95">
        <v>0</v>
      </c>
      <c r="L445" s="95">
        <v>27.761616666666669</v>
      </c>
      <c r="M445" s="96">
        <v>555.71</v>
      </c>
    </row>
    <row r="446" spans="1:13" s="86" customFormat="1" ht="18" customHeight="1" x14ac:dyDescent="0.2">
      <c r="A446" s="97"/>
      <c r="B446" s="85" t="s">
        <v>1280</v>
      </c>
      <c r="C446" s="85"/>
      <c r="D446" s="85"/>
      <c r="E446" s="94" t="s">
        <v>1281</v>
      </c>
      <c r="F446" s="94" t="s">
        <v>636</v>
      </c>
      <c r="G446" s="94" t="s">
        <v>532</v>
      </c>
      <c r="H446" s="95">
        <v>11.65</v>
      </c>
      <c r="I446" s="95">
        <v>21.8</v>
      </c>
      <c r="J446" s="95">
        <v>100</v>
      </c>
      <c r="K446" s="95">
        <v>0</v>
      </c>
      <c r="L446" s="95">
        <v>31.625500000000002</v>
      </c>
      <c r="M446" s="96">
        <v>633.04999999999995</v>
      </c>
    </row>
    <row r="447" spans="1:13" s="86" customFormat="1" ht="18" customHeight="1" x14ac:dyDescent="0.2">
      <c r="A447" s="97"/>
      <c r="B447" s="85" t="s">
        <v>1128</v>
      </c>
      <c r="C447" s="85"/>
      <c r="D447" s="85"/>
      <c r="E447" s="94" t="s">
        <v>1129</v>
      </c>
      <c r="F447" s="94" t="s">
        <v>636</v>
      </c>
      <c r="G447" s="94" t="s">
        <v>532</v>
      </c>
      <c r="H447" s="95">
        <v>81.25</v>
      </c>
      <c r="I447" s="95">
        <v>50</v>
      </c>
      <c r="J447" s="95">
        <v>0</v>
      </c>
      <c r="K447" s="95">
        <v>0</v>
      </c>
      <c r="L447" s="95">
        <v>40.356250000000003</v>
      </c>
      <c r="M447" s="96">
        <v>807.81</v>
      </c>
    </row>
    <row r="448" spans="1:13" s="86" customFormat="1" ht="18" customHeight="1" x14ac:dyDescent="0.2">
      <c r="A448" s="97"/>
      <c r="B448" s="85" t="s">
        <v>537</v>
      </c>
      <c r="C448" s="85"/>
      <c r="D448" s="85"/>
      <c r="E448" s="94" t="s">
        <v>538</v>
      </c>
      <c r="F448" s="94" t="s">
        <v>636</v>
      </c>
      <c r="G448" s="94" t="s">
        <v>532</v>
      </c>
      <c r="H448" s="95">
        <v>0</v>
      </c>
      <c r="I448" s="95">
        <v>70</v>
      </c>
      <c r="J448" s="95">
        <v>0</v>
      </c>
      <c r="K448" s="95">
        <v>0</v>
      </c>
      <c r="L448" s="95">
        <v>16.100000000000001</v>
      </c>
      <c r="M448" s="96">
        <v>322.27</v>
      </c>
    </row>
    <row r="449" spans="1:13" s="86" customFormat="1" ht="18" customHeight="1" x14ac:dyDescent="0.2">
      <c r="A449" s="97"/>
      <c r="B449" s="85" t="s">
        <v>109</v>
      </c>
      <c r="C449" s="85"/>
      <c r="D449" s="85"/>
      <c r="E449" s="94" t="s">
        <v>517</v>
      </c>
      <c r="F449" s="94" t="s">
        <v>636</v>
      </c>
      <c r="G449" s="94" t="s">
        <v>532</v>
      </c>
      <c r="H449" s="95">
        <v>70.75</v>
      </c>
      <c r="I449" s="95">
        <v>42.2</v>
      </c>
      <c r="J449" s="95">
        <v>50.933333333333337</v>
      </c>
      <c r="K449" s="95">
        <v>0</v>
      </c>
      <c r="L449" s="95">
        <v>47.688483333333338</v>
      </c>
      <c r="M449" s="96">
        <v>954.58</v>
      </c>
    </row>
    <row r="450" spans="1:13" s="86" customFormat="1" ht="18" customHeight="1" x14ac:dyDescent="0.2">
      <c r="A450" s="97"/>
      <c r="B450" s="85" t="s">
        <v>478</v>
      </c>
      <c r="C450" s="85"/>
      <c r="D450" s="85"/>
      <c r="E450" s="94" t="s">
        <v>1130</v>
      </c>
      <c r="F450" s="94" t="s">
        <v>636</v>
      </c>
      <c r="G450" s="94" t="s">
        <v>532</v>
      </c>
      <c r="H450" s="95">
        <v>61.75</v>
      </c>
      <c r="I450" s="95">
        <v>60</v>
      </c>
      <c r="J450" s="95">
        <v>0</v>
      </c>
      <c r="K450" s="95">
        <v>0</v>
      </c>
      <c r="L450" s="95">
        <v>36.236750000000001</v>
      </c>
      <c r="M450" s="96">
        <v>725.35</v>
      </c>
    </row>
    <row r="451" spans="1:13" s="86" customFormat="1" ht="18" customHeight="1" x14ac:dyDescent="0.2">
      <c r="A451" s="97"/>
      <c r="B451" s="85" t="s">
        <v>110</v>
      </c>
      <c r="C451" s="85"/>
      <c r="D451" s="85"/>
      <c r="E451" s="94" t="s">
        <v>111</v>
      </c>
      <c r="F451" s="94" t="s">
        <v>636</v>
      </c>
      <c r="G451" s="94" t="s">
        <v>532</v>
      </c>
      <c r="H451" s="95">
        <v>91.75</v>
      </c>
      <c r="I451" s="95">
        <v>40</v>
      </c>
      <c r="J451" s="95">
        <v>54.666666666666664</v>
      </c>
      <c r="K451" s="95">
        <v>0</v>
      </c>
      <c r="L451" s="95">
        <v>55.237416666666675</v>
      </c>
      <c r="M451" s="96">
        <v>1105.69</v>
      </c>
    </row>
    <row r="452" spans="1:13" s="86" customFormat="1" ht="18" customHeight="1" x14ac:dyDescent="0.2">
      <c r="A452" s="97"/>
      <c r="B452" s="85" t="s">
        <v>479</v>
      </c>
      <c r="C452" s="85"/>
      <c r="D452" s="85"/>
      <c r="E452" s="94" t="s">
        <v>17</v>
      </c>
      <c r="F452" s="94" t="s">
        <v>636</v>
      </c>
      <c r="G452" s="94" t="s">
        <v>532</v>
      </c>
      <c r="H452" s="95">
        <v>97.5</v>
      </c>
      <c r="I452" s="95">
        <v>100</v>
      </c>
      <c r="J452" s="95">
        <v>0</v>
      </c>
      <c r="K452" s="95">
        <v>0</v>
      </c>
      <c r="L452" s="95">
        <v>53.225000000000001</v>
      </c>
      <c r="M452" s="96">
        <v>1065.4100000000001</v>
      </c>
    </row>
    <row r="453" spans="1:13" s="86" customFormat="1" ht="18" customHeight="1" x14ac:dyDescent="0.2">
      <c r="A453" s="97"/>
      <c r="B453" s="85" t="s">
        <v>1018</v>
      </c>
      <c r="C453" s="85"/>
      <c r="D453" s="85"/>
      <c r="E453" s="94" t="s">
        <v>1019</v>
      </c>
      <c r="F453" s="94" t="s">
        <v>638</v>
      </c>
      <c r="G453" s="94" t="s">
        <v>532</v>
      </c>
      <c r="H453" s="95">
        <v>91.25</v>
      </c>
      <c r="I453" s="95">
        <v>90</v>
      </c>
      <c r="J453" s="95">
        <v>0</v>
      </c>
      <c r="K453" s="95">
        <v>0</v>
      </c>
      <c r="L453" s="95">
        <v>53.886250000000004</v>
      </c>
      <c r="M453" s="96">
        <v>1078.6400000000001</v>
      </c>
    </row>
    <row r="454" spans="1:13" s="86" customFormat="1" ht="18" customHeight="1" x14ac:dyDescent="0.2">
      <c r="A454" s="97"/>
      <c r="B454" s="85" t="s">
        <v>1090</v>
      </c>
      <c r="C454" s="85"/>
      <c r="D454" s="85"/>
      <c r="E454" s="94" t="s">
        <v>1104</v>
      </c>
      <c r="F454" s="94" t="s">
        <v>638</v>
      </c>
      <c r="G454" s="94" t="s">
        <v>532</v>
      </c>
      <c r="H454" s="95">
        <v>90</v>
      </c>
      <c r="I454" s="95">
        <v>90</v>
      </c>
      <c r="J454" s="95">
        <v>0</v>
      </c>
      <c r="K454" s="95">
        <v>0</v>
      </c>
      <c r="L454" s="95">
        <v>53.46</v>
      </c>
      <c r="M454" s="96">
        <v>1070.1099999999999</v>
      </c>
    </row>
    <row r="455" spans="1:13" s="86" customFormat="1" ht="18" customHeight="1" x14ac:dyDescent="0.2">
      <c r="A455" s="97"/>
      <c r="B455" s="85" t="s">
        <v>1091</v>
      </c>
      <c r="C455" s="85"/>
      <c r="D455" s="85"/>
      <c r="E455" s="94" t="s">
        <v>1105</v>
      </c>
      <c r="F455" s="94" t="s">
        <v>643</v>
      </c>
      <c r="G455" s="94" t="s">
        <v>532</v>
      </c>
      <c r="H455" s="95">
        <v>19.75</v>
      </c>
      <c r="I455" s="95">
        <v>0</v>
      </c>
      <c r="J455" s="95">
        <v>0</v>
      </c>
      <c r="K455" s="95">
        <v>0</v>
      </c>
      <c r="L455" s="95">
        <v>6.73475</v>
      </c>
      <c r="M455" s="96">
        <v>134.82</v>
      </c>
    </row>
    <row r="456" spans="1:13" s="86" customFormat="1" ht="18" customHeight="1" x14ac:dyDescent="0.2">
      <c r="A456" s="97"/>
      <c r="B456" s="85" t="s">
        <v>1131</v>
      </c>
      <c r="C456" s="85"/>
      <c r="D456" s="85"/>
      <c r="E456" s="94" t="s">
        <v>1132</v>
      </c>
      <c r="F456" s="94" t="s">
        <v>645</v>
      </c>
      <c r="G456" s="94" t="s">
        <v>532</v>
      </c>
      <c r="H456" s="95">
        <v>97.5</v>
      </c>
      <c r="I456" s="95">
        <v>100</v>
      </c>
      <c r="J456" s="95">
        <v>52.8</v>
      </c>
      <c r="K456" s="95">
        <v>0</v>
      </c>
      <c r="L456" s="95">
        <v>71.905900000000003</v>
      </c>
      <c r="M456" s="96">
        <v>1439.34</v>
      </c>
    </row>
    <row r="457" spans="1:13" s="86" customFormat="1" ht="18" customHeight="1" x14ac:dyDescent="0.2">
      <c r="A457" s="97"/>
      <c r="B457" s="85" t="s">
        <v>1282</v>
      </c>
      <c r="C457" s="85"/>
      <c r="D457" s="85"/>
      <c r="E457" s="94" t="s">
        <v>1283</v>
      </c>
      <c r="F457" s="94" t="s">
        <v>645</v>
      </c>
      <c r="G457" s="94" t="s">
        <v>532</v>
      </c>
      <c r="H457" s="95">
        <v>93.75</v>
      </c>
      <c r="I457" s="95">
        <v>90</v>
      </c>
      <c r="J457" s="95">
        <v>77.066666666666663</v>
      </c>
      <c r="K457" s="95">
        <v>92.5</v>
      </c>
      <c r="L457" s="95">
        <v>97.639116666666681</v>
      </c>
      <c r="M457" s="96">
        <v>1954.45</v>
      </c>
    </row>
    <row r="458" spans="1:13" s="86" customFormat="1" ht="18" customHeight="1" x14ac:dyDescent="0.2">
      <c r="A458" s="97"/>
      <c r="B458" s="85" t="s">
        <v>148</v>
      </c>
      <c r="C458" s="85"/>
      <c r="D458" s="85"/>
      <c r="E458" s="94" t="s">
        <v>539</v>
      </c>
      <c r="F458" s="94" t="s">
        <v>896</v>
      </c>
      <c r="G458" s="94" t="s">
        <v>532</v>
      </c>
      <c r="H458" s="95">
        <v>16.75</v>
      </c>
      <c r="I458" s="95">
        <v>0</v>
      </c>
      <c r="J458" s="95">
        <v>0</v>
      </c>
      <c r="K458" s="95">
        <v>79.599999999999994</v>
      </c>
      <c r="L458" s="95">
        <v>25.850550000000002</v>
      </c>
      <c r="M458" s="96">
        <v>517.45000000000005</v>
      </c>
    </row>
    <row r="459" spans="1:13" s="86" customFormat="1" ht="18" customHeight="1" x14ac:dyDescent="0.2">
      <c r="A459" s="97"/>
      <c r="B459" s="85" t="s">
        <v>765</v>
      </c>
      <c r="C459" s="85"/>
      <c r="D459" s="85"/>
      <c r="E459" s="94" t="s">
        <v>965</v>
      </c>
      <c r="F459" s="94" t="s">
        <v>646</v>
      </c>
      <c r="G459" s="94" t="s">
        <v>532</v>
      </c>
      <c r="H459" s="95">
        <v>74.75</v>
      </c>
      <c r="I459" s="95">
        <v>90</v>
      </c>
      <c r="J459" s="95">
        <v>0</v>
      </c>
      <c r="K459" s="95">
        <v>0</v>
      </c>
      <c r="L459" s="95">
        <v>48.259750000000004</v>
      </c>
      <c r="M459" s="96">
        <v>966.02</v>
      </c>
    </row>
    <row r="460" spans="1:13" s="86" customFormat="1" ht="18" customHeight="1" x14ac:dyDescent="0.2">
      <c r="A460" s="97"/>
      <c r="B460" s="85" t="s">
        <v>90</v>
      </c>
      <c r="C460" s="85"/>
      <c r="D460" s="85"/>
      <c r="E460" s="94" t="s">
        <v>1020</v>
      </c>
      <c r="F460" s="94" t="s">
        <v>655</v>
      </c>
      <c r="G460" s="94" t="s">
        <v>532</v>
      </c>
      <c r="H460" s="95">
        <v>0</v>
      </c>
      <c r="I460" s="95">
        <v>34.299999999999997</v>
      </c>
      <c r="J460" s="95">
        <v>0</v>
      </c>
      <c r="K460" s="95">
        <v>0</v>
      </c>
      <c r="L460" s="95">
        <v>8.6778999999999993</v>
      </c>
      <c r="M460" s="96">
        <v>173.71</v>
      </c>
    </row>
    <row r="461" spans="1:13" s="86" customFormat="1" ht="18" customHeight="1" x14ac:dyDescent="0.2">
      <c r="A461" s="97"/>
      <c r="B461" s="85" t="s">
        <v>966</v>
      </c>
      <c r="C461" s="85"/>
      <c r="D461" s="85"/>
      <c r="E461" s="94" t="s">
        <v>967</v>
      </c>
      <c r="F461" s="94" t="s">
        <v>650</v>
      </c>
      <c r="G461" s="94" t="s">
        <v>532</v>
      </c>
      <c r="H461" s="95">
        <v>57.9</v>
      </c>
      <c r="I461" s="95">
        <v>70</v>
      </c>
      <c r="J461" s="95">
        <v>0</v>
      </c>
      <c r="K461" s="95">
        <v>0</v>
      </c>
      <c r="L461" s="95">
        <v>37.453900000000004</v>
      </c>
      <c r="M461" s="96">
        <v>749.72</v>
      </c>
    </row>
    <row r="462" spans="1:13" s="86" customFormat="1" ht="18" customHeight="1" x14ac:dyDescent="0.2">
      <c r="A462" s="97"/>
      <c r="B462" s="85" t="s">
        <v>1092</v>
      </c>
      <c r="C462" s="85"/>
      <c r="D462" s="85"/>
      <c r="E462" s="94" t="s">
        <v>1106</v>
      </c>
      <c r="F462" s="94" t="s">
        <v>631</v>
      </c>
      <c r="G462" s="94" t="s">
        <v>532</v>
      </c>
      <c r="H462" s="95">
        <v>93.75</v>
      </c>
      <c r="I462" s="95">
        <v>100</v>
      </c>
      <c r="J462" s="95">
        <v>32.799999999999997</v>
      </c>
      <c r="K462" s="95">
        <v>0</v>
      </c>
      <c r="L462" s="95">
        <v>65.567149999999998</v>
      </c>
      <c r="M462" s="96">
        <v>1312.46</v>
      </c>
    </row>
    <row r="463" spans="1:13" s="86" customFormat="1" ht="18" customHeight="1" x14ac:dyDescent="0.2">
      <c r="A463" s="97"/>
      <c r="B463" s="85" t="s">
        <v>1284</v>
      </c>
      <c r="C463" s="85"/>
      <c r="D463" s="85"/>
      <c r="E463" s="94" t="s">
        <v>1285</v>
      </c>
      <c r="F463" s="94" t="s">
        <v>664</v>
      </c>
      <c r="G463" s="94" t="s">
        <v>532</v>
      </c>
      <c r="H463" s="95">
        <v>93.75</v>
      </c>
      <c r="I463" s="95">
        <v>80</v>
      </c>
      <c r="J463" s="95">
        <v>100</v>
      </c>
      <c r="K463" s="95">
        <v>0</v>
      </c>
      <c r="L463" s="95">
        <v>77.508750000000006</v>
      </c>
      <c r="M463" s="96">
        <v>1551.5</v>
      </c>
    </row>
    <row r="464" spans="1:13" s="86" customFormat="1" ht="18" customHeight="1" x14ac:dyDescent="0.2">
      <c r="A464" s="97"/>
      <c r="B464" s="85" t="s">
        <v>968</v>
      </c>
      <c r="C464" s="85"/>
      <c r="D464" s="85"/>
      <c r="E464" s="94" t="s">
        <v>1021</v>
      </c>
      <c r="F464" s="94" t="s">
        <v>645</v>
      </c>
      <c r="G464" s="94" t="s">
        <v>532</v>
      </c>
      <c r="H464" s="95">
        <v>51.45</v>
      </c>
      <c r="I464" s="95">
        <v>70</v>
      </c>
      <c r="J464" s="95">
        <v>28.533333333333331</v>
      </c>
      <c r="K464" s="95">
        <v>0</v>
      </c>
      <c r="L464" s="95">
        <v>42.473383333333338</v>
      </c>
      <c r="M464" s="96">
        <v>850.19</v>
      </c>
    </row>
    <row r="465" spans="1:13" s="86" customFormat="1" ht="18" customHeight="1" x14ac:dyDescent="0.2">
      <c r="A465" s="97"/>
      <c r="B465" s="85" t="s">
        <v>969</v>
      </c>
      <c r="C465" s="85"/>
      <c r="D465" s="85"/>
      <c r="E465" s="94" t="s">
        <v>970</v>
      </c>
      <c r="F465" s="94" t="s">
        <v>645</v>
      </c>
      <c r="G465" s="94" t="s">
        <v>532</v>
      </c>
      <c r="H465" s="95">
        <v>92.5</v>
      </c>
      <c r="I465" s="95">
        <v>90</v>
      </c>
      <c r="J465" s="95">
        <v>32.799999999999997</v>
      </c>
      <c r="K465" s="95">
        <v>69.400000000000006</v>
      </c>
      <c r="L465" s="95">
        <v>80.1691</v>
      </c>
      <c r="M465" s="96">
        <v>1604.75</v>
      </c>
    </row>
    <row r="466" spans="1:13" s="86" customFormat="1" ht="18" customHeight="1" x14ac:dyDescent="0.2">
      <c r="A466" s="97"/>
      <c r="B466" s="85" t="s">
        <v>1133</v>
      </c>
      <c r="C466" s="85"/>
      <c r="D466" s="85"/>
      <c r="E466" s="94" t="s">
        <v>1134</v>
      </c>
      <c r="F466" s="94" t="s">
        <v>636</v>
      </c>
      <c r="G466" s="94" t="s">
        <v>532</v>
      </c>
      <c r="H466" s="95">
        <v>35.75</v>
      </c>
      <c r="I466" s="95">
        <v>21.4</v>
      </c>
      <c r="J466" s="95">
        <v>0</v>
      </c>
      <c r="K466" s="95">
        <v>0</v>
      </c>
      <c r="L466" s="95">
        <v>17.604950000000002</v>
      </c>
      <c r="M466" s="96">
        <v>352.4</v>
      </c>
    </row>
    <row r="467" spans="1:13" s="86" customFormat="1" ht="18" customHeight="1" x14ac:dyDescent="0.2">
      <c r="A467" s="97"/>
      <c r="B467" s="85" t="s">
        <v>874</v>
      </c>
      <c r="C467" s="85"/>
      <c r="D467" s="85"/>
      <c r="E467" s="94" t="s">
        <v>875</v>
      </c>
      <c r="F467" s="94" t="s">
        <v>655</v>
      </c>
      <c r="G467" s="94" t="s">
        <v>532</v>
      </c>
      <c r="H467" s="95">
        <v>82.5</v>
      </c>
      <c r="I467" s="95">
        <v>80</v>
      </c>
      <c r="J467" s="95">
        <v>0</v>
      </c>
      <c r="K467" s="95">
        <v>0</v>
      </c>
      <c r="L467" s="95">
        <v>48.372500000000002</v>
      </c>
      <c r="M467" s="96">
        <v>968.27</v>
      </c>
    </row>
    <row r="468" spans="1:13" s="86" customFormat="1" ht="18" customHeight="1" x14ac:dyDescent="0.2">
      <c r="A468" s="97"/>
      <c r="B468" s="85" t="s">
        <v>766</v>
      </c>
      <c r="C468" s="85"/>
      <c r="D468" s="85"/>
      <c r="E468" s="94" t="s">
        <v>971</v>
      </c>
      <c r="F468" s="94" t="s">
        <v>656</v>
      </c>
      <c r="G468" s="94" t="s">
        <v>532</v>
      </c>
      <c r="H468" s="95">
        <v>28.3</v>
      </c>
      <c r="I468" s="95">
        <v>0</v>
      </c>
      <c r="J468" s="95">
        <v>0</v>
      </c>
      <c r="K468" s="95">
        <v>0</v>
      </c>
      <c r="L468" s="95">
        <v>9.6502999999999997</v>
      </c>
      <c r="M468" s="96">
        <v>193.17</v>
      </c>
    </row>
    <row r="469" spans="1:13" s="86" customFormat="1" ht="18" customHeight="1" x14ac:dyDescent="0.2">
      <c r="A469" s="97"/>
      <c r="B469" s="85" t="s">
        <v>1093</v>
      </c>
      <c r="C469" s="85"/>
      <c r="D469" s="85"/>
      <c r="E469" s="94" t="s">
        <v>1107</v>
      </c>
      <c r="F469" s="94" t="s">
        <v>627</v>
      </c>
      <c r="G469" s="94" t="s">
        <v>532</v>
      </c>
      <c r="H469" s="95">
        <v>87.5</v>
      </c>
      <c r="I469" s="95">
        <v>80</v>
      </c>
      <c r="J469" s="95">
        <v>0</v>
      </c>
      <c r="K469" s="95">
        <v>0</v>
      </c>
      <c r="L469" s="95">
        <v>50.077500000000008</v>
      </c>
      <c r="M469" s="96">
        <v>1002.4</v>
      </c>
    </row>
    <row r="470" spans="1:13" s="86" customFormat="1" ht="18" customHeight="1" x14ac:dyDescent="0.2">
      <c r="A470" s="97"/>
      <c r="B470" s="85" t="s">
        <v>21</v>
      </c>
      <c r="C470" s="85"/>
      <c r="D470" s="85"/>
      <c r="E470" s="94" t="s">
        <v>22</v>
      </c>
      <c r="F470" s="94" t="s">
        <v>755</v>
      </c>
      <c r="G470" s="94" t="s">
        <v>540</v>
      </c>
      <c r="H470" s="95">
        <v>65</v>
      </c>
      <c r="I470" s="95">
        <v>60</v>
      </c>
      <c r="J470" s="95">
        <v>0</v>
      </c>
      <c r="K470" s="95">
        <v>0</v>
      </c>
      <c r="L470" s="95">
        <v>37.345000000000006</v>
      </c>
      <c r="M470" s="96">
        <v>747.54</v>
      </c>
    </row>
    <row r="471" spans="1:13" s="86" customFormat="1" ht="18" customHeight="1" x14ac:dyDescent="0.2">
      <c r="A471" s="97"/>
      <c r="B471" s="85" t="s">
        <v>1135</v>
      </c>
      <c r="C471" s="85"/>
      <c r="D471" s="85"/>
      <c r="E471" s="94" t="s">
        <v>1136</v>
      </c>
      <c r="F471" s="94" t="s">
        <v>755</v>
      </c>
      <c r="G471" s="94" t="s">
        <v>540</v>
      </c>
      <c r="H471" s="95">
        <v>93.75</v>
      </c>
      <c r="I471" s="95">
        <v>11.7</v>
      </c>
      <c r="J471" s="95">
        <v>0</v>
      </c>
      <c r="K471" s="95">
        <v>0</v>
      </c>
      <c r="L471" s="95">
        <v>31.753499999999999</v>
      </c>
      <c r="M471" s="96">
        <v>635.61</v>
      </c>
    </row>
    <row r="472" spans="1:13" s="86" customFormat="1" ht="18" customHeight="1" x14ac:dyDescent="0.2">
      <c r="A472" s="97"/>
      <c r="B472" s="85" t="s">
        <v>33</v>
      </c>
      <c r="C472" s="85"/>
      <c r="D472" s="85"/>
      <c r="E472" s="94" t="s">
        <v>34</v>
      </c>
      <c r="F472" s="94" t="s">
        <v>684</v>
      </c>
      <c r="G472" s="94" t="s">
        <v>540</v>
      </c>
      <c r="H472" s="95">
        <v>92.5</v>
      </c>
      <c r="I472" s="95">
        <v>100</v>
      </c>
      <c r="J472" s="95">
        <v>100</v>
      </c>
      <c r="K472" s="95">
        <v>0</v>
      </c>
      <c r="L472" s="95">
        <v>82.142499999999998</v>
      </c>
      <c r="M472" s="96">
        <v>1644.25</v>
      </c>
    </row>
    <row r="473" spans="1:13" s="86" customFormat="1" ht="18" customHeight="1" x14ac:dyDescent="0.2">
      <c r="A473" s="97"/>
      <c r="B473" s="85" t="s">
        <v>30</v>
      </c>
      <c r="C473" s="85"/>
      <c r="D473" s="85"/>
      <c r="E473" s="94" t="s">
        <v>31</v>
      </c>
      <c r="F473" s="94" t="s">
        <v>732</v>
      </c>
      <c r="G473" s="94" t="s">
        <v>540</v>
      </c>
      <c r="H473" s="95">
        <v>84.25</v>
      </c>
      <c r="I473" s="95">
        <v>90</v>
      </c>
      <c r="J473" s="95">
        <v>100</v>
      </c>
      <c r="K473" s="95">
        <v>0</v>
      </c>
      <c r="L473" s="95">
        <v>76.799250000000001</v>
      </c>
      <c r="M473" s="96">
        <v>1537.29</v>
      </c>
    </row>
    <row r="474" spans="1:13" s="86" customFormat="1" ht="18" customHeight="1" x14ac:dyDescent="0.2">
      <c r="A474" s="97"/>
      <c r="B474" s="85" t="s">
        <v>972</v>
      </c>
      <c r="C474" s="85"/>
      <c r="D474" s="85"/>
      <c r="E474" s="94" t="s">
        <v>973</v>
      </c>
      <c r="F474" s="94" t="s">
        <v>684</v>
      </c>
      <c r="G474" s="94" t="s">
        <v>540</v>
      </c>
      <c r="H474" s="95">
        <v>36.799999999999997</v>
      </c>
      <c r="I474" s="95">
        <v>0</v>
      </c>
      <c r="J474" s="95">
        <v>76.533333333333331</v>
      </c>
      <c r="K474" s="95">
        <v>0</v>
      </c>
      <c r="L474" s="95">
        <v>31.911733333333334</v>
      </c>
      <c r="M474" s="96">
        <v>638.78</v>
      </c>
    </row>
    <row r="475" spans="1:13" s="86" customFormat="1" ht="18" customHeight="1" x14ac:dyDescent="0.2">
      <c r="A475" s="97"/>
      <c r="B475" s="85" t="s">
        <v>974</v>
      </c>
      <c r="C475" s="85"/>
      <c r="D475" s="85"/>
      <c r="E475" s="94" t="s">
        <v>975</v>
      </c>
      <c r="F475" s="94" t="s">
        <v>684</v>
      </c>
      <c r="G475" s="94" t="s">
        <v>540</v>
      </c>
      <c r="H475" s="95">
        <v>100</v>
      </c>
      <c r="I475" s="95">
        <v>100</v>
      </c>
      <c r="J475" s="95">
        <v>100</v>
      </c>
      <c r="K475" s="95">
        <v>0</v>
      </c>
      <c r="L475" s="95">
        <v>84.7</v>
      </c>
      <c r="M475" s="96">
        <v>1695.44</v>
      </c>
    </row>
    <row r="476" spans="1:13" s="86" customFormat="1" ht="18" customHeight="1" x14ac:dyDescent="0.2">
      <c r="A476" s="97"/>
      <c r="B476" s="85" t="s">
        <v>46</v>
      </c>
      <c r="C476" s="85"/>
      <c r="D476" s="85"/>
      <c r="E476" s="94" t="s">
        <v>47</v>
      </c>
      <c r="F476" s="94" t="s">
        <v>684</v>
      </c>
      <c r="G476" s="94" t="s">
        <v>540</v>
      </c>
      <c r="H476" s="95">
        <v>93.75</v>
      </c>
      <c r="I476" s="95">
        <v>100</v>
      </c>
      <c r="J476" s="95">
        <v>0</v>
      </c>
      <c r="K476" s="95">
        <v>0</v>
      </c>
      <c r="L476" s="95">
        <v>57.268750000000004</v>
      </c>
      <c r="M476" s="96">
        <v>1146.3499999999999</v>
      </c>
    </row>
    <row r="477" spans="1:13" s="86" customFormat="1" ht="18" customHeight="1" x14ac:dyDescent="0.2">
      <c r="A477" s="97"/>
      <c r="B477" s="85" t="s">
        <v>49</v>
      </c>
      <c r="C477" s="85"/>
      <c r="D477" s="85"/>
      <c r="E477" s="94" t="s">
        <v>50</v>
      </c>
      <c r="F477" s="94" t="s">
        <v>752</v>
      </c>
      <c r="G477" s="94" t="s">
        <v>540</v>
      </c>
      <c r="H477" s="95">
        <v>76.5</v>
      </c>
      <c r="I477" s="95">
        <v>90</v>
      </c>
      <c r="J477" s="95">
        <v>100</v>
      </c>
      <c r="K477" s="95">
        <v>0</v>
      </c>
      <c r="L477" s="95">
        <v>74.156499999999994</v>
      </c>
      <c r="M477" s="96">
        <v>1484.39</v>
      </c>
    </row>
    <row r="478" spans="1:13" s="86" customFormat="1" ht="18" customHeight="1" x14ac:dyDescent="0.2">
      <c r="A478" s="97"/>
      <c r="B478" s="85" t="s">
        <v>57</v>
      </c>
      <c r="C478" s="85"/>
      <c r="D478" s="85"/>
      <c r="E478" s="94" t="s">
        <v>58</v>
      </c>
      <c r="F478" s="94" t="s">
        <v>698</v>
      </c>
      <c r="G478" s="94" t="s">
        <v>540</v>
      </c>
      <c r="H478" s="95">
        <v>67.75</v>
      </c>
      <c r="I478" s="95">
        <v>80</v>
      </c>
      <c r="J478" s="95">
        <v>100</v>
      </c>
      <c r="K478" s="95">
        <v>0</v>
      </c>
      <c r="L478" s="95">
        <v>68.642750000000007</v>
      </c>
      <c r="M478" s="96">
        <v>1374.03</v>
      </c>
    </row>
    <row r="479" spans="1:13" s="86" customFormat="1" ht="18" customHeight="1" x14ac:dyDescent="0.2">
      <c r="A479" s="97"/>
      <c r="B479" s="85" t="s">
        <v>61</v>
      </c>
      <c r="C479" s="85"/>
      <c r="D479" s="85"/>
      <c r="E479" s="94" t="s">
        <v>541</v>
      </c>
      <c r="F479" s="94" t="s">
        <v>701</v>
      </c>
      <c r="G479" s="94" t="s">
        <v>540</v>
      </c>
      <c r="H479" s="95">
        <v>91.25</v>
      </c>
      <c r="I479" s="95">
        <v>70</v>
      </c>
      <c r="J479" s="95">
        <v>100</v>
      </c>
      <c r="K479" s="95">
        <v>0</v>
      </c>
      <c r="L479" s="95">
        <v>74.126250000000013</v>
      </c>
      <c r="M479" s="96">
        <v>1483.79</v>
      </c>
    </row>
    <row r="480" spans="1:13" s="86" customFormat="1" ht="18" customHeight="1" x14ac:dyDescent="0.2">
      <c r="A480" s="97"/>
      <c r="B480" s="85" t="s">
        <v>59</v>
      </c>
      <c r="C480" s="85"/>
      <c r="D480" s="85"/>
      <c r="E480" s="94" t="s">
        <v>60</v>
      </c>
      <c r="F480" s="94" t="s">
        <v>702</v>
      </c>
      <c r="G480" s="94" t="s">
        <v>540</v>
      </c>
      <c r="H480" s="95">
        <v>97.5</v>
      </c>
      <c r="I480" s="95">
        <v>100</v>
      </c>
      <c r="J480" s="95">
        <v>0</v>
      </c>
      <c r="K480" s="95">
        <v>0</v>
      </c>
      <c r="L480" s="95">
        <v>58.547500000000007</v>
      </c>
      <c r="M480" s="96">
        <v>1171.95</v>
      </c>
    </row>
    <row r="481" spans="1:13" s="86" customFormat="1" ht="18" customHeight="1" x14ac:dyDescent="0.2">
      <c r="A481" s="97"/>
      <c r="B481" s="85" t="s">
        <v>976</v>
      </c>
      <c r="C481" s="85"/>
      <c r="D481" s="85"/>
      <c r="E481" s="94" t="s">
        <v>977</v>
      </c>
      <c r="F481" s="94" t="s">
        <v>702</v>
      </c>
      <c r="G481" s="94" t="s">
        <v>540</v>
      </c>
      <c r="H481" s="95">
        <v>70.849999999999994</v>
      </c>
      <c r="I481" s="95">
        <v>70</v>
      </c>
      <c r="J481" s="95">
        <v>97.86666666666666</v>
      </c>
      <c r="K481" s="95">
        <v>72.099999999999994</v>
      </c>
      <c r="L481" s="95">
        <v>84.871416666666676</v>
      </c>
      <c r="M481" s="96">
        <v>1698.88</v>
      </c>
    </row>
    <row r="482" spans="1:13" s="86" customFormat="1" ht="18" customHeight="1" x14ac:dyDescent="0.2">
      <c r="A482" s="97"/>
      <c r="B482" s="85" t="s">
        <v>67</v>
      </c>
      <c r="C482" s="85"/>
      <c r="D482" s="85"/>
      <c r="E482" s="94" t="s">
        <v>68</v>
      </c>
      <c r="F482" s="94" t="s">
        <v>733</v>
      </c>
      <c r="G482" s="94" t="s">
        <v>540</v>
      </c>
      <c r="H482" s="95">
        <v>92.5</v>
      </c>
      <c r="I482" s="95">
        <v>70</v>
      </c>
      <c r="J482" s="95">
        <v>100</v>
      </c>
      <c r="K482" s="95">
        <v>69.400000000000006</v>
      </c>
      <c r="L482" s="95">
        <v>92.110700000000023</v>
      </c>
      <c r="M482" s="96">
        <v>1843.78</v>
      </c>
    </row>
    <row r="483" spans="1:13" s="86" customFormat="1" ht="18" customHeight="1" x14ac:dyDescent="0.2">
      <c r="A483" s="97"/>
      <c r="B483" s="85" t="s">
        <v>526</v>
      </c>
      <c r="C483" s="85"/>
      <c r="D483" s="85"/>
      <c r="E483" s="94" t="s">
        <v>542</v>
      </c>
      <c r="F483" s="94" t="s">
        <v>710</v>
      </c>
      <c r="G483" s="94" t="s">
        <v>540</v>
      </c>
      <c r="H483" s="95">
        <v>90</v>
      </c>
      <c r="I483" s="95">
        <v>70</v>
      </c>
      <c r="J483" s="95">
        <v>100</v>
      </c>
      <c r="K483" s="95">
        <v>0</v>
      </c>
      <c r="L483" s="95">
        <v>73.7</v>
      </c>
      <c r="M483" s="96">
        <v>1475.26</v>
      </c>
    </row>
    <row r="484" spans="1:13" s="86" customFormat="1" ht="18" customHeight="1" x14ac:dyDescent="0.2">
      <c r="A484" s="97"/>
      <c r="B484" s="85" t="s">
        <v>876</v>
      </c>
      <c r="C484" s="85"/>
      <c r="D484" s="85"/>
      <c r="E484" s="94" t="s">
        <v>877</v>
      </c>
      <c r="F484" s="94" t="s">
        <v>713</v>
      </c>
      <c r="G484" s="94" t="s">
        <v>540</v>
      </c>
      <c r="H484" s="95">
        <v>90</v>
      </c>
      <c r="I484" s="95">
        <v>60</v>
      </c>
      <c r="J484" s="95">
        <v>0</v>
      </c>
      <c r="K484" s="95">
        <v>0</v>
      </c>
      <c r="L484" s="95">
        <v>45.870000000000005</v>
      </c>
      <c r="M484" s="96">
        <v>918.18</v>
      </c>
    </row>
    <row r="485" spans="1:13" s="86" customFormat="1" ht="18" customHeight="1" x14ac:dyDescent="0.2">
      <c r="A485" s="97"/>
      <c r="B485" s="85" t="s">
        <v>1022</v>
      </c>
      <c r="C485" s="85"/>
      <c r="D485" s="85"/>
      <c r="E485" s="94" t="s">
        <v>1023</v>
      </c>
      <c r="F485" s="94" t="s">
        <v>715</v>
      </c>
      <c r="G485" s="94" t="s">
        <v>540</v>
      </c>
      <c r="H485" s="95">
        <v>97.5</v>
      </c>
      <c r="I485" s="95">
        <v>90</v>
      </c>
      <c r="J485" s="95">
        <v>40.799999999999997</v>
      </c>
      <c r="K485" s="95">
        <v>0</v>
      </c>
      <c r="L485" s="95">
        <v>66.3399</v>
      </c>
      <c r="M485" s="96">
        <v>1327.93</v>
      </c>
    </row>
    <row r="486" spans="1:13" s="86" customFormat="1" ht="18" customHeight="1" x14ac:dyDescent="0.2">
      <c r="A486" s="97"/>
      <c r="B486" s="85" t="s">
        <v>73</v>
      </c>
      <c r="C486" s="85"/>
      <c r="D486" s="85"/>
      <c r="E486" s="94" t="s">
        <v>74</v>
      </c>
      <c r="F486" s="94" t="s">
        <v>717</v>
      </c>
      <c r="G486" s="94" t="s">
        <v>540</v>
      </c>
      <c r="H486" s="95">
        <v>75.25</v>
      </c>
      <c r="I486" s="95">
        <v>60</v>
      </c>
      <c r="J486" s="95">
        <v>100</v>
      </c>
      <c r="K486" s="95">
        <v>67</v>
      </c>
      <c r="L486" s="95">
        <v>83.091250000000002</v>
      </c>
      <c r="M486" s="96">
        <v>1663.24</v>
      </c>
    </row>
    <row r="487" spans="1:13" s="86" customFormat="1" ht="18" customHeight="1" x14ac:dyDescent="0.2">
      <c r="A487" s="97"/>
      <c r="B487" s="85" t="s">
        <v>767</v>
      </c>
      <c r="C487" s="85"/>
      <c r="D487" s="85"/>
      <c r="E487" s="94" t="s">
        <v>768</v>
      </c>
      <c r="F487" s="94" t="s">
        <v>718</v>
      </c>
      <c r="G487" s="94" t="s">
        <v>540</v>
      </c>
      <c r="H487" s="95">
        <v>93.75</v>
      </c>
      <c r="I487" s="95">
        <v>90</v>
      </c>
      <c r="J487" s="95">
        <v>0</v>
      </c>
      <c r="K487" s="95">
        <v>0</v>
      </c>
      <c r="L487" s="95">
        <v>54.73875000000001</v>
      </c>
      <c r="M487" s="96">
        <v>1095.71</v>
      </c>
    </row>
    <row r="488" spans="1:13" s="86" customFormat="1" ht="18" customHeight="1" x14ac:dyDescent="0.2">
      <c r="A488" s="97"/>
      <c r="B488" s="85" t="s">
        <v>79</v>
      </c>
      <c r="C488" s="85"/>
      <c r="D488" s="85"/>
      <c r="E488" s="94" t="s">
        <v>80</v>
      </c>
      <c r="F488" s="94" t="s">
        <v>720</v>
      </c>
      <c r="G488" s="94" t="s">
        <v>540</v>
      </c>
      <c r="H488" s="95">
        <v>88.75</v>
      </c>
      <c r="I488" s="95">
        <v>60</v>
      </c>
      <c r="J488" s="95">
        <v>41.333333333333329</v>
      </c>
      <c r="K488" s="95">
        <v>0</v>
      </c>
      <c r="L488" s="95">
        <v>55.901083333333339</v>
      </c>
      <c r="M488" s="96">
        <v>1118.97</v>
      </c>
    </row>
    <row r="489" spans="1:13" s="86" customFormat="1" ht="18" customHeight="1" x14ac:dyDescent="0.2">
      <c r="A489" s="97"/>
      <c r="B489" s="85" t="s">
        <v>878</v>
      </c>
      <c r="C489" s="85"/>
      <c r="D489" s="85"/>
      <c r="E489" s="94" t="s">
        <v>879</v>
      </c>
      <c r="F489" s="94" t="s">
        <v>750</v>
      </c>
      <c r="G489" s="94" t="s">
        <v>540</v>
      </c>
      <c r="H489" s="95">
        <v>91.25</v>
      </c>
      <c r="I489" s="95">
        <v>90</v>
      </c>
      <c r="J489" s="95">
        <v>100</v>
      </c>
      <c r="K489" s="95">
        <v>0</v>
      </c>
      <c r="L489" s="95">
        <v>79.186250000000001</v>
      </c>
      <c r="M489" s="96">
        <v>1585.08</v>
      </c>
    </row>
    <row r="490" spans="1:13" s="86" customFormat="1" ht="18" customHeight="1" x14ac:dyDescent="0.2">
      <c r="A490" s="97"/>
      <c r="B490" s="85" t="s">
        <v>1137</v>
      </c>
      <c r="C490" s="85"/>
      <c r="D490" s="85"/>
      <c r="E490" s="94" t="s">
        <v>1138</v>
      </c>
      <c r="F490" s="94" t="s">
        <v>724</v>
      </c>
      <c r="G490" s="94" t="s">
        <v>540</v>
      </c>
      <c r="H490" s="95">
        <v>26.9</v>
      </c>
      <c r="I490" s="95">
        <v>0</v>
      </c>
      <c r="J490" s="95">
        <v>0</v>
      </c>
      <c r="K490" s="95">
        <v>0</v>
      </c>
      <c r="L490" s="95">
        <v>9.1728999999999985</v>
      </c>
      <c r="M490" s="96">
        <v>183.61</v>
      </c>
    </row>
    <row r="491" spans="1:13" s="86" customFormat="1" ht="18" customHeight="1" x14ac:dyDescent="0.2">
      <c r="A491" s="97"/>
      <c r="B491" s="85" t="s">
        <v>69</v>
      </c>
      <c r="C491" s="85"/>
      <c r="D491" s="85"/>
      <c r="E491" s="94" t="s">
        <v>70</v>
      </c>
      <c r="F491" s="94" t="s">
        <v>897</v>
      </c>
      <c r="G491" s="94" t="s">
        <v>540</v>
      </c>
      <c r="H491" s="95">
        <v>92.5</v>
      </c>
      <c r="I491" s="95">
        <v>80</v>
      </c>
      <c r="J491" s="95">
        <v>85.066666666666663</v>
      </c>
      <c r="K491" s="95">
        <v>73.599999999999994</v>
      </c>
      <c r="L491" s="95">
        <v>91.925166666666669</v>
      </c>
      <c r="M491" s="96">
        <v>1840.07</v>
      </c>
    </row>
    <row r="492" spans="1:13" s="86" customFormat="1" ht="18" customHeight="1" x14ac:dyDescent="0.2">
      <c r="A492" s="97"/>
      <c r="B492" s="85" t="s">
        <v>23</v>
      </c>
      <c r="C492" s="85"/>
      <c r="D492" s="85"/>
      <c r="E492" s="94" t="s">
        <v>518</v>
      </c>
      <c r="F492" s="94" t="s">
        <v>755</v>
      </c>
      <c r="G492" s="94" t="s">
        <v>540</v>
      </c>
      <c r="H492" s="95">
        <v>92.5</v>
      </c>
      <c r="I492" s="95">
        <v>80</v>
      </c>
      <c r="J492" s="95">
        <v>0</v>
      </c>
      <c r="K492" s="95">
        <v>0</v>
      </c>
      <c r="L492" s="95">
        <v>51.782500000000006</v>
      </c>
      <c r="M492" s="96">
        <v>1036.53</v>
      </c>
    </row>
    <row r="493" spans="1:13" s="86" customFormat="1" ht="18" customHeight="1" x14ac:dyDescent="0.2">
      <c r="A493" s="97"/>
      <c r="B493" s="85" t="s">
        <v>24</v>
      </c>
      <c r="C493" s="85"/>
      <c r="D493" s="85"/>
      <c r="E493" s="94" t="s">
        <v>543</v>
      </c>
      <c r="F493" s="94" t="s">
        <v>755</v>
      </c>
      <c r="G493" s="94" t="s">
        <v>540</v>
      </c>
      <c r="H493" s="95">
        <v>90</v>
      </c>
      <c r="I493" s="95">
        <v>100</v>
      </c>
      <c r="J493" s="95">
        <v>95.733333333333334</v>
      </c>
      <c r="K493" s="95">
        <v>0</v>
      </c>
      <c r="L493" s="95">
        <v>72.918666666666667</v>
      </c>
      <c r="M493" s="96">
        <v>1459.62</v>
      </c>
    </row>
    <row r="494" spans="1:13" s="86" customFormat="1" ht="18" customHeight="1" x14ac:dyDescent="0.2">
      <c r="A494" s="97"/>
      <c r="B494" s="85" t="s">
        <v>1094</v>
      </c>
      <c r="C494" s="85"/>
      <c r="D494" s="85"/>
      <c r="E494" s="94" t="s">
        <v>1108</v>
      </c>
      <c r="F494" s="94" t="s">
        <v>680</v>
      </c>
      <c r="G494" s="94" t="s">
        <v>540</v>
      </c>
      <c r="H494" s="95">
        <v>20.95</v>
      </c>
      <c r="I494" s="95">
        <v>70</v>
      </c>
      <c r="J494" s="95">
        <v>100</v>
      </c>
      <c r="K494" s="95">
        <v>0</v>
      </c>
      <c r="L494" s="95">
        <v>50.153950000000002</v>
      </c>
      <c r="M494" s="96">
        <v>1003.93</v>
      </c>
    </row>
    <row r="495" spans="1:13" s="86" customFormat="1" ht="18" customHeight="1" x14ac:dyDescent="0.2">
      <c r="A495" s="97"/>
      <c r="B495" s="85" t="s">
        <v>1139</v>
      </c>
      <c r="C495" s="85"/>
      <c r="D495" s="85"/>
      <c r="E495" s="94" t="s">
        <v>1140</v>
      </c>
      <c r="F495" s="94" t="s">
        <v>680</v>
      </c>
      <c r="G495" s="94" t="s">
        <v>540</v>
      </c>
      <c r="H495" s="95">
        <v>86.25</v>
      </c>
      <c r="I495" s="95">
        <v>80</v>
      </c>
      <c r="J495" s="95">
        <v>89.86666666666666</v>
      </c>
      <c r="K495" s="95">
        <v>0</v>
      </c>
      <c r="L495" s="95">
        <v>72.387516666666684</v>
      </c>
      <c r="M495" s="96">
        <v>1448.98</v>
      </c>
    </row>
    <row r="496" spans="1:13" s="86" customFormat="1" ht="18" customHeight="1" x14ac:dyDescent="0.2">
      <c r="A496" s="97"/>
      <c r="B496" s="85" t="s">
        <v>26</v>
      </c>
      <c r="C496" s="85"/>
      <c r="D496" s="85"/>
      <c r="E496" s="94" t="s">
        <v>519</v>
      </c>
      <c r="F496" s="94" t="s">
        <v>680</v>
      </c>
      <c r="G496" s="94" t="s">
        <v>540</v>
      </c>
      <c r="H496" s="95">
        <v>93.75</v>
      </c>
      <c r="I496" s="95">
        <v>90</v>
      </c>
      <c r="J496" s="95">
        <v>44.533333333333331</v>
      </c>
      <c r="K496" s="95">
        <v>0</v>
      </c>
      <c r="L496" s="95">
        <v>66.005683333333337</v>
      </c>
      <c r="M496" s="96">
        <v>1321.24</v>
      </c>
    </row>
    <row r="497" spans="1:13" s="86" customFormat="1" ht="18" customHeight="1" x14ac:dyDescent="0.2">
      <c r="A497" s="97"/>
      <c r="B497" s="85" t="s">
        <v>27</v>
      </c>
      <c r="C497" s="85"/>
      <c r="D497" s="85"/>
      <c r="E497" s="94" t="s">
        <v>28</v>
      </c>
      <c r="F497" s="94" t="s">
        <v>680</v>
      </c>
      <c r="G497" s="94" t="s">
        <v>540</v>
      </c>
      <c r="H497" s="95">
        <v>91.25</v>
      </c>
      <c r="I497" s="95">
        <v>80</v>
      </c>
      <c r="J497" s="95">
        <v>76</v>
      </c>
      <c r="K497" s="95">
        <v>0</v>
      </c>
      <c r="L497" s="95">
        <v>70.584250000000011</v>
      </c>
      <c r="M497" s="96">
        <v>1412.89</v>
      </c>
    </row>
    <row r="498" spans="1:13" s="86" customFormat="1" ht="18" customHeight="1" x14ac:dyDescent="0.2">
      <c r="A498" s="97"/>
      <c r="B498" s="85" t="s">
        <v>29</v>
      </c>
      <c r="C498" s="85"/>
      <c r="D498" s="85"/>
      <c r="E498" s="94" t="s">
        <v>880</v>
      </c>
      <c r="F498" s="94" t="s">
        <v>680</v>
      </c>
      <c r="G498" s="94" t="s">
        <v>540</v>
      </c>
      <c r="H498" s="95">
        <v>87.5</v>
      </c>
      <c r="I498" s="95">
        <v>45.3</v>
      </c>
      <c r="J498" s="95">
        <v>100</v>
      </c>
      <c r="K498" s="95">
        <v>0</v>
      </c>
      <c r="L498" s="95">
        <v>66.598399999999998</v>
      </c>
      <c r="M498" s="96">
        <v>1333.1</v>
      </c>
    </row>
    <row r="499" spans="1:13" s="86" customFormat="1" ht="18" customHeight="1" x14ac:dyDescent="0.2">
      <c r="A499" s="97"/>
      <c r="B499" s="85" t="s">
        <v>769</v>
      </c>
      <c r="C499" s="85"/>
      <c r="D499" s="85"/>
      <c r="E499" s="94" t="s">
        <v>770</v>
      </c>
      <c r="F499" s="94" t="s">
        <v>681</v>
      </c>
      <c r="G499" s="94" t="s">
        <v>540</v>
      </c>
      <c r="H499" s="95">
        <v>51.2</v>
      </c>
      <c r="I499" s="95">
        <v>40</v>
      </c>
      <c r="J499" s="95">
        <v>100</v>
      </c>
      <c r="K499" s="95">
        <v>0</v>
      </c>
      <c r="L499" s="95">
        <v>52.879200000000004</v>
      </c>
      <c r="M499" s="96">
        <v>1058.49</v>
      </c>
    </row>
    <row r="500" spans="1:13" s="86" customFormat="1" ht="18" customHeight="1" x14ac:dyDescent="0.2">
      <c r="A500" s="97"/>
      <c r="B500" s="85" t="s">
        <v>978</v>
      </c>
      <c r="C500" s="85"/>
      <c r="D500" s="85"/>
      <c r="E500" s="94" t="s">
        <v>979</v>
      </c>
      <c r="F500" s="94" t="s">
        <v>681</v>
      </c>
      <c r="G500" s="94" t="s">
        <v>540</v>
      </c>
      <c r="H500" s="95">
        <v>31.2</v>
      </c>
      <c r="I500" s="95">
        <v>0</v>
      </c>
      <c r="J500" s="95">
        <v>100</v>
      </c>
      <c r="K500" s="95">
        <v>0</v>
      </c>
      <c r="L500" s="95">
        <v>35.9392</v>
      </c>
      <c r="M500" s="96">
        <v>719.4</v>
      </c>
    </row>
    <row r="501" spans="1:13" s="86" customFormat="1" ht="18" customHeight="1" x14ac:dyDescent="0.2">
      <c r="A501" s="97"/>
      <c r="B501" s="85" t="s">
        <v>32</v>
      </c>
      <c r="C501" s="85"/>
      <c r="D501" s="85"/>
      <c r="E501" s="94" t="s">
        <v>17</v>
      </c>
      <c r="F501" s="94" t="s">
        <v>732</v>
      </c>
      <c r="G501" s="94" t="s">
        <v>540</v>
      </c>
      <c r="H501" s="95">
        <v>91.5</v>
      </c>
      <c r="I501" s="95">
        <v>60</v>
      </c>
      <c r="J501" s="95">
        <v>45.066666666666663</v>
      </c>
      <c r="K501" s="95">
        <v>0</v>
      </c>
      <c r="L501" s="95">
        <v>57.783366666666666</v>
      </c>
      <c r="M501" s="96">
        <v>1156.6500000000001</v>
      </c>
    </row>
    <row r="502" spans="1:13" s="86" customFormat="1" ht="18" customHeight="1" x14ac:dyDescent="0.2">
      <c r="A502" s="97"/>
      <c r="B502" s="85" t="s">
        <v>35</v>
      </c>
      <c r="C502" s="85"/>
      <c r="D502" s="85"/>
      <c r="E502" s="94" t="s">
        <v>36</v>
      </c>
      <c r="F502" s="94" t="s">
        <v>684</v>
      </c>
      <c r="G502" s="94" t="s">
        <v>540</v>
      </c>
      <c r="H502" s="95">
        <v>100</v>
      </c>
      <c r="I502" s="95">
        <v>80</v>
      </c>
      <c r="J502" s="95">
        <v>0</v>
      </c>
      <c r="K502" s="95">
        <v>0</v>
      </c>
      <c r="L502" s="95">
        <v>54.340000000000011</v>
      </c>
      <c r="M502" s="96">
        <v>1087.73</v>
      </c>
    </row>
    <row r="503" spans="1:13" s="86" customFormat="1" ht="18" customHeight="1" x14ac:dyDescent="0.2">
      <c r="A503" s="97"/>
      <c r="B503" s="85" t="s">
        <v>37</v>
      </c>
      <c r="C503" s="85"/>
      <c r="D503" s="85"/>
      <c r="E503" s="94" t="s">
        <v>38</v>
      </c>
      <c r="F503" s="94" t="s">
        <v>684</v>
      </c>
      <c r="G503" s="94" t="s">
        <v>540</v>
      </c>
      <c r="H503" s="95">
        <v>72.5</v>
      </c>
      <c r="I503" s="95">
        <v>80</v>
      </c>
      <c r="J503" s="95">
        <v>100</v>
      </c>
      <c r="K503" s="95">
        <v>0</v>
      </c>
      <c r="L503" s="95">
        <v>63.875</v>
      </c>
      <c r="M503" s="96">
        <v>1278.5899999999999</v>
      </c>
    </row>
    <row r="504" spans="1:13" s="86" customFormat="1" ht="18" customHeight="1" x14ac:dyDescent="0.2">
      <c r="A504" s="97"/>
      <c r="B504" s="85" t="s">
        <v>39</v>
      </c>
      <c r="C504" s="85"/>
      <c r="D504" s="85"/>
      <c r="E504" s="94" t="s">
        <v>544</v>
      </c>
      <c r="F504" s="94" t="s">
        <v>684</v>
      </c>
      <c r="G504" s="94" t="s">
        <v>540</v>
      </c>
      <c r="H504" s="95">
        <v>44.75</v>
      </c>
      <c r="I504" s="95">
        <v>50</v>
      </c>
      <c r="J504" s="95">
        <v>0</v>
      </c>
      <c r="K504" s="95">
        <v>0</v>
      </c>
      <c r="L504" s="95">
        <v>27.909750000000006</v>
      </c>
      <c r="M504" s="96">
        <v>558.66999999999996</v>
      </c>
    </row>
    <row r="505" spans="1:13" s="86" customFormat="1" ht="18" customHeight="1" x14ac:dyDescent="0.2">
      <c r="A505" s="97"/>
      <c r="B505" s="85" t="s">
        <v>1095</v>
      </c>
      <c r="C505" s="85"/>
      <c r="D505" s="85"/>
      <c r="E505" s="94" t="s">
        <v>1109</v>
      </c>
      <c r="F505" s="94" t="s">
        <v>684</v>
      </c>
      <c r="G505" s="94" t="s">
        <v>540</v>
      </c>
      <c r="H505" s="95">
        <v>96.25</v>
      </c>
      <c r="I505" s="95">
        <v>40</v>
      </c>
      <c r="J505" s="95">
        <v>87.733333333333334</v>
      </c>
      <c r="K505" s="95">
        <v>0</v>
      </c>
      <c r="L505" s="95">
        <v>59.216166666666666</v>
      </c>
      <c r="M505" s="96">
        <v>1185.33</v>
      </c>
    </row>
    <row r="506" spans="1:13" s="86" customFormat="1" ht="18" customHeight="1" x14ac:dyDescent="0.2">
      <c r="A506" s="97"/>
      <c r="B506" s="85" t="s">
        <v>1286</v>
      </c>
      <c r="C506" s="85"/>
      <c r="D506" s="85"/>
      <c r="E506" s="94" t="s">
        <v>1287</v>
      </c>
      <c r="F506" s="94" t="s">
        <v>684</v>
      </c>
      <c r="G506" s="94" t="s">
        <v>540</v>
      </c>
      <c r="H506" s="95">
        <v>0</v>
      </c>
      <c r="I506" s="95">
        <v>0</v>
      </c>
      <c r="J506" s="95">
        <v>36</v>
      </c>
      <c r="K506" s="95">
        <v>0</v>
      </c>
      <c r="L506" s="95">
        <v>8.2800000000000011</v>
      </c>
      <c r="M506" s="96">
        <v>165.75</v>
      </c>
    </row>
    <row r="507" spans="1:13" s="86" customFormat="1" ht="18" customHeight="1" x14ac:dyDescent="0.2">
      <c r="A507" s="97"/>
      <c r="B507" s="85" t="s">
        <v>40</v>
      </c>
      <c r="C507" s="85"/>
      <c r="D507" s="85"/>
      <c r="E507" s="94" t="s">
        <v>41</v>
      </c>
      <c r="F507" s="94" t="s">
        <v>684</v>
      </c>
      <c r="G507" s="94" t="s">
        <v>540</v>
      </c>
      <c r="H507" s="95">
        <v>83.75</v>
      </c>
      <c r="I507" s="95">
        <v>50</v>
      </c>
      <c r="J507" s="95">
        <v>100</v>
      </c>
      <c r="K507" s="95">
        <v>0</v>
      </c>
      <c r="L507" s="95">
        <v>66.508750000000006</v>
      </c>
      <c r="M507" s="96">
        <v>1331.31</v>
      </c>
    </row>
    <row r="508" spans="1:13" s="86" customFormat="1" ht="18" customHeight="1" x14ac:dyDescent="0.2">
      <c r="A508" s="97"/>
      <c r="B508" s="85" t="s">
        <v>42</v>
      </c>
      <c r="C508" s="85"/>
      <c r="D508" s="85"/>
      <c r="E508" s="94" t="s">
        <v>43</v>
      </c>
      <c r="F508" s="94" t="s">
        <v>684</v>
      </c>
      <c r="G508" s="94" t="s">
        <v>540</v>
      </c>
      <c r="H508" s="95">
        <v>100</v>
      </c>
      <c r="I508" s="95">
        <v>100</v>
      </c>
      <c r="J508" s="95">
        <v>100</v>
      </c>
      <c r="K508" s="95">
        <v>73</v>
      </c>
      <c r="L508" s="95">
        <v>103.169</v>
      </c>
      <c r="M508" s="96">
        <v>2065.14</v>
      </c>
    </row>
    <row r="509" spans="1:13" s="86" customFormat="1" ht="18" customHeight="1" x14ac:dyDescent="0.2">
      <c r="A509" s="97"/>
      <c r="B509" s="85" t="s">
        <v>48</v>
      </c>
      <c r="C509" s="85"/>
      <c r="D509" s="85"/>
      <c r="E509" s="94" t="s">
        <v>881</v>
      </c>
      <c r="F509" s="94" t="s">
        <v>684</v>
      </c>
      <c r="G509" s="94" t="s">
        <v>540</v>
      </c>
      <c r="H509" s="95">
        <v>92.5</v>
      </c>
      <c r="I509" s="95">
        <v>80</v>
      </c>
      <c r="J509" s="95">
        <v>0</v>
      </c>
      <c r="K509" s="95">
        <v>0</v>
      </c>
      <c r="L509" s="95">
        <v>51.782500000000006</v>
      </c>
      <c r="M509" s="96">
        <v>1036.53</v>
      </c>
    </row>
    <row r="510" spans="1:13" s="86" customFormat="1" ht="18" customHeight="1" x14ac:dyDescent="0.2">
      <c r="A510" s="97"/>
      <c r="B510" s="85" t="s">
        <v>882</v>
      </c>
      <c r="C510" s="85"/>
      <c r="D510" s="85"/>
      <c r="E510" s="94" t="s">
        <v>774</v>
      </c>
      <c r="F510" s="94" t="s">
        <v>684</v>
      </c>
      <c r="G510" s="94" t="s">
        <v>540</v>
      </c>
      <c r="H510" s="95">
        <v>97.5</v>
      </c>
      <c r="I510" s="95">
        <v>90</v>
      </c>
      <c r="J510" s="95">
        <v>0</v>
      </c>
      <c r="K510" s="95">
        <v>0</v>
      </c>
      <c r="L510" s="95">
        <v>56.017499999999998</v>
      </c>
      <c r="M510" s="96">
        <v>1121.31</v>
      </c>
    </row>
    <row r="511" spans="1:13" s="86" customFormat="1" ht="18" customHeight="1" x14ac:dyDescent="0.2">
      <c r="A511" s="97"/>
      <c r="B511" s="85" t="s">
        <v>980</v>
      </c>
      <c r="C511" s="85"/>
      <c r="D511" s="85"/>
      <c r="E511" s="94" t="s">
        <v>981</v>
      </c>
      <c r="F511" s="94" t="s">
        <v>684</v>
      </c>
      <c r="G511" s="94" t="s">
        <v>540</v>
      </c>
      <c r="H511" s="95">
        <v>63.6</v>
      </c>
      <c r="I511" s="95">
        <v>70</v>
      </c>
      <c r="J511" s="95">
        <v>100</v>
      </c>
      <c r="K511" s="95">
        <v>0</v>
      </c>
      <c r="L511" s="95">
        <v>64.697600000000008</v>
      </c>
      <c r="M511" s="96">
        <v>1295.06</v>
      </c>
    </row>
    <row r="512" spans="1:13" s="86" customFormat="1" ht="18" customHeight="1" x14ac:dyDescent="0.2">
      <c r="A512" s="97"/>
      <c r="B512" s="85" t="s">
        <v>1096</v>
      </c>
      <c r="C512" s="85"/>
      <c r="D512" s="85"/>
      <c r="E512" s="94" t="s">
        <v>1110</v>
      </c>
      <c r="F512" s="94" t="s">
        <v>684</v>
      </c>
      <c r="G512" s="94" t="s">
        <v>540</v>
      </c>
      <c r="H512" s="95">
        <v>93.75</v>
      </c>
      <c r="I512" s="95">
        <v>80</v>
      </c>
      <c r="J512" s="95">
        <v>95.733333333333334</v>
      </c>
      <c r="K512" s="95">
        <v>0</v>
      </c>
      <c r="L512" s="95">
        <v>76.429283333333345</v>
      </c>
      <c r="M512" s="96">
        <v>1529.89</v>
      </c>
    </row>
    <row r="513" spans="1:13" s="86" customFormat="1" ht="18" customHeight="1" x14ac:dyDescent="0.2">
      <c r="A513" s="97"/>
      <c r="B513" s="85" t="s">
        <v>1097</v>
      </c>
      <c r="C513" s="85"/>
      <c r="D513" s="85"/>
      <c r="E513" s="94" t="s">
        <v>17</v>
      </c>
      <c r="F513" s="94" t="s">
        <v>684</v>
      </c>
      <c r="G513" s="94" t="s">
        <v>540</v>
      </c>
      <c r="H513" s="95">
        <v>69.5</v>
      </c>
      <c r="I513" s="95">
        <v>37.1</v>
      </c>
      <c r="J513" s="95">
        <v>0</v>
      </c>
      <c r="K513" s="95">
        <v>0</v>
      </c>
      <c r="L513" s="95">
        <v>30.077999999999999</v>
      </c>
      <c r="M513" s="96">
        <v>602.07000000000005</v>
      </c>
    </row>
    <row r="514" spans="1:13" s="86" customFormat="1" ht="18" customHeight="1" x14ac:dyDescent="0.2">
      <c r="A514" s="97"/>
      <c r="B514" s="85" t="s">
        <v>1141</v>
      </c>
      <c r="C514" s="85"/>
      <c r="D514" s="85"/>
      <c r="E514" s="94" t="s">
        <v>1288</v>
      </c>
      <c r="F514" s="94" t="s">
        <v>684</v>
      </c>
      <c r="G514" s="94" t="s">
        <v>540</v>
      </c>
      <c r="H514" s="95">
        <v>95</v>
      </c>
      <c r="I514" s="95">
        <v>100</v>
      </c>
      <c r="J514" s="95">
        <v>80.266666666666666</v>
      </c>
      <c r="K514" s="95">
        <v>0</v>
      </c>
      <c r="L514" s="95">
        <v>70.911333333333332</v>
      </c>
      <c r="M514" s="96">
        <v>1419.44</v>
      </c>
    </row>
    <row r="515" spans="1:13" s="86" customFormat="1" ht="18" customHeight="1" x14ac:dyDescent="0.2">
      <c r="A515" s="97"/>
      <c r="B515" s="85" t="s">
        <v>1142</v>
      </c>
      <c r="C515" s="85"/>
      <c r="D515" s="85"/>
      <c r="E515" s="94" t="s">
        <v>1143</v>
      </c>
      <c r="F515" s="94" t="s">
        <v>684</v>
      </c>
      <c r="G515" s="94" t="s">
        <v>540</v>
      </c>
      <c r="H515" s="95">
        <v>0</v>
      </c>
      <c r="I515" s="95">
        <v>0</v>
      </c>
      <c r="J515" s="95">
        <v>44</v>
      </c>
      <c r="K515" s="95">
        <v>0</v>
      </c>
      <c r="L515" s="95">
        <v>10.120000000000001</v>
      </c>
      <c r="M515" s="96">
        <v>202.57</v>
      </c>
    </row>
    <row r="516" spans="1:13" s="86" customFormat="1" ht="18" customHeight="1" x14ac:dyDescent="0.2">
      <c r="A516" s="97"/>
      <c r="B516" s="85" t="s">
        <v>44</v>
      </c>
      <c r="C516" s="85"/>
      <c r="D516" s="85"/>
      <c r="E516" s="94" t="s">
        <v>45</v>
      </c>
      <c r="F516" s="94" t="s">
        <v>684</v>
      </c>
      <c r="G516" s="94" t="s">
        <v>540</v>
      </c>
      <c r="H516" s="95">
        <v>95</v>
      </c>
      <c r="I516" s="95">
        <v>100</v>
      </c>
      <c r="J516" s="95">
        <v>100</v>
      </c>
      <c r="K516" s="95">
        <v>0</v>
      </c>
      <c r="L516" s="95">
        <v>75.45</v>
      </c>
      <c r="M516" s="96">
        <v>1510.29</v>
      </c>
    </row>
    <row r="517" spans="1:13" s="86" customFormat="1" ht="18" customHeight="1" x14ac:dyDescent="0.2">
      <c r="A517" s="97"/>
      <c r="B517" s="85" t="s">
        <v>771</v>
      </c>
      <c r="C517" s="85"/>
      <c r="D517" s="85"/>
      <c r="E517" s="94" t="s">
        <v>883</v>
      </c>
      <c r="F517" s="94" t="s">
        <v>752</v>
      </c>
      <c r="G517" s="94" t="s">
        <v>540</v>
      </c>
      <c r="H517" s="95">
        <v>93.75</v>
      </c>
      <c r="I517" s="95">
        <v>80</v>
      </c>
      <c r="J517" s="95">
        <v>100</v>
      </c>
      <c r="K517" s="95">
        <v>0</v>
      </c>
      <c r="L517" s="95">
        <v>77.508750000000006</v>
      </c>
      <c r="M517" s="96">
        <v>1551.5</v>
      </c>
    </row>
    <row r="518" spans="1:13" s="86" customFormat="1" ht="18" customHeight="1" x14ac:dyDescent="0.2">
      <c r="A518" s="97"/>
      <c r="B518" s="85" t="s">
        <v>51</v>
      </c>
      <c r="C518" s="85"/>
      <c r="D518" s="85"/>
      <c r="E518" s="94" t="s">
        <v>884</v>
      </c>
      <c r="F518" s="94" t="s">
        <v>752</v>
      </c>
      <c r="G518" s="94" t="s">
        <v>540</v>
      </c>
      <c r="H518" s="95">
        <v>67.75</v>
      </c>
      <c r="I518" s="95">
        <v>70</v>
      </c>
      <c r="J518" s="95">
        <v>0</v>
      </c>
      <c r="K518" s="95">
        <v>0</v>
      </c>
      <c r="L518" s="95">
        <v>40.812750000000008</v>
      </c>
      <c r="M518" s="96">
        <v>816.95</v>
      </c>
    </row>
    <row r="519" spans="1:13" s="86" customFormat="1" ht="18" customHeight="1" x14ac:dyDescent="0.2">
      <c r="A519" s="97"/>
      <c r="B519" s="85" t="s">
        <v>1098</v>
      </c>
      <c r="C519" s="85"/>
      <c r="D519" s="85"/>
      <c r="E519" s="94" t="s">
        <v>1111</v>
      </c>
      <c r="F519" s="94" t="s">
        <v>752</v>
      </c>
      <c r="G519" s="94" t="s">
        <v>540</v>
      </c>
      <c r="H519" s="95">
        <v>79</v>
      </c>
      <c r="I519" s="95">
        <v>60</v>
      </c>
      <c r="J519" s="95">
        <v>0</v>
      </c>
      <c r="K519" s="95">
        <v>0</v>
      </c>
      <c r="L519" s="95">
        <v>42.119</v>
      </c>
      <c r="M519" s="96">
        <v>843.1</v>
      </c>
    </row>
    <row r="520" spans="1:13" s="86" customFormat="1" ht="18" customHeight="1" x14ac:dyDescent="0.2">
      <c r="A520" s="97"/>
      <c r="B520" s="85" t="s">
        <v>52</v>
      </c>
      <c r="C520" s="85"/>
      <c r="D520" s="85"/>
      <c r="E520" s="94" t="s">
        <v>53</v>
      </c>
      <c r="F520" s="94" t="s">
        <v>752</v>
      </c>
      <c r="G520" s="94" t="s">
        <v>540</v>
      </c>
      <c r="H520" s="95">
        <v>97.5</v>
      </c>
      <c r="I520" s="95">
        <v>90</v>
      </c>
      <c r="J520" s="95">
        <v>53.6</v>
      </c>
      <c r="K520" s="95">
        <v>0</v>
      </c>
      <c r="L520" s="95">
        <v>69.578299999999999</v>
      </c>
      <c r="M520" s="96">
        <v>1392.75</v>
      </c>
    </row>
    <row r="521" spans="1:13" s="86" customFormat="1" ht="18" customHeight="1" x14ac:dyDescent="0.2">
      <c r="A521" s="97"/>
      <c r="B521" s="85" t="s">
        <v>1144</v>
      </c>
      <c r="C521" s="85"/>
      <c r="D521" s="85"/>
      <c r="E521" s="94" t="s">
        <v>1145</v>
      </c>
      <c r="F521" s="94" t="s">
        <v>696</v>
      </c>
      <c r="G521" s="94" t="s">
        <v>540</v>
      </c>
      <c r="H521" s="95">
        <v>0</v>
      </c>
      <c r="I521" s="95">
        <v>0</v>
      </c>
      <c r="J521" s="95">
        <v>42.933333333333337</v>
      </c>
      <c r="K521" s="95">
        <v>0</v>
      </c>
      <c r="L521" s="95">
        <v>10.862133333333336</v>
      </c>
      <c r="M521" s="96">
        <v>217.43</v>
      </c>
    </row>
    <row r="522" spans="1:13" s="86" customFormat="1" ht="18" customHeight="1" x14ac:dyDescent="0.2">
      <c r="A522" s="97"/>
      <c r="B522" s="85" t="s">
        <v>1024</v>
      </c>
      <c r="C522" s="85"/>
      <c r="D522" s="85"/>
      <c r="E522" s="94" t="s">
        <v>1025</v>
      </c>
      <c r="F522" s="94" t="s">
        <v>697</v>
      </c>
      <c r="G522" s="94" t="s">
        <v>540</v>
      </c>
      <c r="H522" s="95">
        <v>32.049999999999997</v>
      </c>
      <c r="I522" s="95">
        <v>50</v>
      </c>
      <c r="J522" s="95">
        <v>100</v>
      </c>
      <c r="K522" s="95">
        <v>0</v>
      </c>
      <c r="L522" s="95">
        <v>44.435499999999998</v>
      </c>
      <c r="M522" s="96">
        <v>889.47</v>
      </c>
    </row>
    <row r="523" spans="1:13" s="86" customFormat="1" ht="18" customHeight="1" x14ac:dyDescent="0.2">
      <c r="A523" s="97"/>
      <c r="B523" s="85" t="s">
        <v>1146</v>
      </c>
      <c r="C523" s="85"/>
      <c r="D523" s="85"/>
      <c r="E523" s="94" t="s">
        <v>1147</v>
      </c>
      <c r="F523" s="94" t="s">
        <v>697</v>
      </c>
      <c r="G523" s="94" t="s">
        <v>540</v>
      </c>
      <c r="H523" s="95">
        <v>84.75</v>
      </c>
      <c r="I523" s="95">
        <v>25.3</v>
      </c>
      <c r="J523" s="95">
        <v>85.86666666666666</v>
      </c>
      <c r="K523" s="95">
        <v>0</v>
      </c>
      <c r="L523" s="95">
        <v>51.840833333333336</v>
      </c>
      <c r="M523" s="96">
        <v>1037.7</v>
      </c>
    </row>
    <row r="524" spans="1:13" s="86" customFormat="1" ht="18" customHeight="1" x14ac:dyDescent="0.2">
      <c r="A524" s="97"/>
      <c r="B524" s="85" t="s">
        <v>982</v>
      </c>
      <c r="C524" s="85"/>
      <c r="D524" s="85"/>
      <c r="E524" s="94" t="s">
        <v>983</v>
      </c>
      <c r="F524" s="94" t="s">
        <v>701</v>
      </c>
      <c r="G524" s="94" t="s">
        <v>540</v>
      </c>
      <c r="H524" s="95">
        <v>21.05</v>
      </c>
      <c r="I524" s="95">
        <v>0</v>
      </c>
      <c r="J524" s="95">
        <v>75.466666666666669</v>
      </c>
      <c r="K524" s="95">
        <v>0</v>
      </c>
      <c r="L524" s="95">
        <v>26.271116666666668</v>
      </c>
      <c r="M524" s="96">
        <v>525.87</v>
      </c>
    </row>
    <row r="525" spans="1:13" s="86" customFormat="1" ht="18" customHeight="1" x14ac:dyDescent="0.2">
      <c r="A525" s="97"/>
      <c r="B525" s="85" t="s">
        <v>1289</v>
      </c>
      <c r="C525" s="85"/>
      <c r="D525" s="85"/>
      <c r="E525" s="94" t="s">
        <v>1290</v>
      </c>
      <c r="F525" s="94" t="s">
        <v>701</v>
      </c>
      <c r="G525" s="94" t="s">
        <v>540</v>
      </c>
      <c r="H525" s="95">
        <v>52.25</v>
      </c>
      <c r="I525" s="95">
        <v>0</v>
      </c>
      <c r="J525" s="95">
        <v>0</v>
      </c>
      <c r="K525" s="95">
        <v>0</v>
      </c>
      <c r="L525" s="95">
        <v>16.197500000000002</v>
      </c>
      <c r="M525" s="96">
        <v>324.23</v>
      </c>
    </row>
    <row r="526" spans="1:13" s="86" customFormat="1" ht="18" customHeight="1" x14ac:dyDescent="0.2">
      <c r="A526" s="97"/>
      <c r="B526" s="85" t="s">
        <v>62</v>
      </c>
      <c r="C526" s="85"/>
      <c r="D526" s="85"/>
      <c r="E526" s="94" t="s">
        <v>521</v>
      </c>
      <c r="F526" s="94" t="s">
        <v>957</v>
      </c>
      <c r="G526" s="94" t="s">
        <v>540</v>
      </c>
      <c r="H526" s="95">
        <v>83.75</v>
      </c>
      <c r="I526" s="95">
        <v>80</v>
      </c>
      <c r="J526" s="95">
        <v>0</v>
      </c>
      <c r="K526" s="95">
        <v>0</v>
      </c>
      <c r="L526" s="95">
        <v>48.798749999999998</v>
      </c>
      <c r="M526" s="96">
        <v>976.81</v>
      </c>
    </row>
    <row r="527" spans="1:13" s="86" customFormat="1" ht="18" customHeight="1" x14ac:dyDescent="0.2">
      <c r="A527" s="97"/>
      <c r="B527" s="85" t="s">
        <v>522</v>
      </c>
      <c r="C527" s="85"/>
      <c r="D527" s="85"/>
      <c r="E527" s="94" t="s">
        <v>772</v>
      </c>
      <c r="F527" s="94" t="s">
        <v>707</v>
      </c>
      <c r="G527" s="94" t="s">
        <v>540</v>
      </c>
      <c r="H527" s="95">
        <v>84.25</v>
      </c>
      <c r="I527" s="95">
        <v>90</v>
      </c>
      <c r="J527" s="95">
        <v>100</v>
      </c>
      <c r="K527" s="95">
        <v>0</v>
      </c>
      <c r="L527" s="95">
        <v>76.799250000000001</v>
      </c>
      <c r="M527" s="96">
        <v>1537.29</v>
      </c>
    </row>
    <row r="528" spans="1:13" s="86" customFormat="1" ht="18" customHeight="1" x14ac:dyDescent="0.2">
      <c r="A528" s="97"/>
      <c r="B528" s="85" t="s">
        <v>65</v>
      </c>
      <c r="C528" s="85"/>
      <c r="D528" s="85"/>
      <c r="E528" s="94" t="s">
        <v>66</v>
      </c>
      <c r="F528" s="94" t="s">
        <v>707</v>
      </c>
      <c r="G528" s="94" t="s">
        <v>540</v>
      </c>
      <c r="H528" s="95">
        <v>77.5</v>
      </c>
      <c r="I528" s="95">
        <v>60</v>
      </c>
      <c r="J528" s="95">
        <v>100</v>
      </c>
      <c r="K528" s="95">
        <v>0</v>
      </c>
      <c r="L528" s="95">
        <v>60.825000000000003</v>
      </c>
      <c r="M528" s="96">
        <v>1217.54</v>
      </c>
    </row>
    <row r="529" spans="1:13" s="86" customFormat="1" ht="18" customHeight="1" x14ac:dyDescent="0.2">
      <c r="A529" s="97"/>
      <c r="B529" s="85" t="s">
        <v>71</v>
      </c>
      <c r="C529" s="85"/>
      <c r="D529" s="85"/>
      <c r="E529" s="94" t="s">
        <v>480</v>
      </c>
      <c r="F529" s="94" t="s">
        <v>713</v>
      </c>
      <c r="G529" s="94" t="s">
        <v>540</v>
      </c>
      <c r="H529" s="95">
        <v>80.5</v>
      </c>
      <c r="I529" s="95">
        <v>70</v>
      </c>
      <c r="J529" s="95">
        <v>100</v>
      </c>
      <c r="K529" s="95">
        <v>0</v>
      </c>
      <c r="L529" s="95">
        <v>70.46050000000001</v>
      </c>
      <c r="M529" s="96">
        <v>1410.41</v>
      </c>
    </row>
    <row r="530" spans="1:13" s="86" customFormat="1" ht="18" customHeight="1" x14ac:dyDescent="0.2">
      <c r="A530" s="97"/>
      <c r="B530" s="85" t="s">
        <v>773</v>
      </c>
      <c r="C530" s="85"/>
      <c r="D530" s="85"/>
      <c r="E530" s="94" t="s">
        <v>543</v>
      </c>
      <c r="F530" s="94" t="s">
        <v>717</v>
      </c>
      <c r="G530" s="94" t="s">
        <v>540</v>
      </c>
      <c r="H530" s="95">
        <v>12.95</v>
      </c>
      <c r="I530" s="95">
        <v>50</v>
      </c>
      <c r="J530" s="95">
        <v>100</v>
      </c>
      <c r="K530" s="95">
        <v>0</v>
      </c>
      <c r="L530" s="95">
        <v>42.365949999999998</v>
      </c>
      <c r="M530" s="96">
        <v>848.04</v>
      </c>
    </row>
    <row r="531" spans="1:13" s="86" customFormat="1" ht="18" customHeight="1" x14ac:dyDescent="0.2">
      <c r="A531" s="97"/>
      <c r="B531" s="85" t="s">
        <v>75</v>
      </c>
      <c r="C531" s="85"/>
      <c r="D531" s="85"/>
      <c r="E531" s="94" t="s">
        <v>76</v>
      </c>
      <c r="F531" s="94" t="s">
        <v>717</v>
      </c>
      <c r="G531" s="94" t="s">
        <v>540</v>
      </c>
      <c r="H531" s="95">
        <v>97.5</v>
      </c>
      <c r="I531" s="95">
        <v>50</v>
      </c>
      <c r="J531" s="95">
        <v>100</v>
      </c>
      <c r="K531" s="95">
        <v>0</v>
      </c>
      <c r="L531" s="95">
        <v>71.197500000000005</v>
      </c>
      <c r="M531" s="96">
        <v>1425.16</v>
      </c>
    </row>
    <row r="532" spans="1:13" s="86" customFormat="1" ht="18" customHeight="1" x14ac:dyDescent="0.2">
      <c r="A532" s="97"/>
      <c r="B532" s="85" t="s">
        <v>984</v>
      </c>
      <c r="C532" s="85"/>
      <c r="D532" s="85"/>
      <c r="E532" s="94" t="s">
        <v>985</v>
      </c>
      <c r="F532" s="94" t="s">
        <v>718</v>
      </c>
      <c r="G532" s="94" t="s">
        <v>540</v>
      </c>
      <c r="H532" s="95">
        <v>100</v>
      </c>
      <c r="I532" s="95">
        <v>100</v>
      </c>
      <c r="J532" s="95">
        <v>55.2</v>
      </c>
      <c r="K532" s="95">
        <v>0</v>
      </c>
      <c r="L532" s="95">
        <v>73.365600000000001</v>
      </c>
      <c r="M532" s="96">
        <v>1468.56</v>
      </c>
    </row>
    <row r="533" spans="1:13" s="86" customFormat="1" ht="18" customHeight="1" x14ac:dyDescent="0.2">
      <c r="A533" s="97"/>
      <c r="B533" s="85" t="s">
        <v>775</v>
      </c>
      <c r="C533" s="85"/>
      <c r="D533" s="85"/>
      <c r="E533" s="94" t="s">
        <v>776</v>
      </c>
      <c r="F533" s="94" t="s">
        <v>720</v>
      </c>
      <c r="G533" s="94" t="s">
        <v>540</v>
      </c>
      <c r="H533" s="95">
        <v>47.1</v>
      </c>
      <c r="I533" s="95">
        <v>70</v>
      </c>
      <c r="J533" s="95">
        <v>63.2</v>
      </c>
      <c r="K533" s="95">
        <v>0</v>
      </c>
      <c r="L533" s="95">
        <v>49.760700000000007</v>
      </c>
      <c r="M533" s="96">
        <v>996.06</v>
      </c>
    </row>
    <row r="534" spans="1:13" s="86" customFormat="1" ht="18" customHeight="1" x14ac:dyDescent="0.2">
      <c r="A534" s="97"/>
      <c r="B534" s="85" t="s">
        <v>81</v>
      </c>
      <c r="C534" s="85"/>
      <c r="D534" s="85"/>
      <c r="E534" s="94" t="s">
        <v>82</v>
      </c>
      <c r="F534" s="94" t="s">
        <v>720</v>
      </c>
      <c r="G534" s="94" t="s">
        <v>540</v>
      </c>
      <c r="H534" s="95">
        <v>55.4</v>
      </c>
      <c r="I534" s="95">
        <v>0</v>
      </c>
      <c r="J534" s="95">
        <v>0</v>
      </c>
      <c r="K534" s="95">
        <v>0</v>
      </c>
      <c r="L534" s="95">
        <v>18.891400000000001</v>
      </c>
      <c r="M534" s="96">
        <v>378.15</v>
      </c>
    </row>
    <row r="535" spans="1:13" s="86" customFormat="1" ht="18" customHeight="1" x14ac:dyDescent="0.2">
      <c r="A535" s="97"/>
      <c r="B535" s="85" t="s">
        <v>77</v>
      </c>
      <c r="C535" s="85"/>
      <c r="D535" s="85"/>
      <c r="E535" s="94" t="s">
        <v>78</v>
      </c>
      <c r="F535" s="94" t="s">
        <v>720</v>
      </c>
      <c r="G535" s="94" t="s">
        <v>540</v>
      </c>
      <c r="H535" s="95">
        <v>83.75</v>
      </c>
      <c r="I535" s="95">
        <v>100</v>
      </c>
      <c r="J535" s="95">
        <v>0</v>
      </c>
      <c r="K535" s="95">
        <v>0</v>
      </c>
      <c r="L535" s="95">
        <v>48.962499999999999</v>
      </c>
      <c r="M535" s="96">
        <v>980.08</v>
      </c>
    </row>
    <row r="536" spans="1:13" s="86" customFormat="1" ht="18" customHeight="1" x14ac:dyDescent="0.2">
      <c r="A536" s="97"/>
      <c r="B536" s="85" t="s">
        <v>72</v>
      </c>
      <c r="C536" s="85"/>
      <c r="D536" s="85"/>
      <c r="E536" s="94" t="s">
        <v>986</v>
      </c>
      <c r="F536" s="94" t="s">
        <v>721</v>
      </c>
      <c r="G536" s="94" t="s">
        <v>540</v>
      </c>
      <c r="H536" s="95">
        <v>95</v>
      </c>
      <c r="I536" s="95">
        <v>100</v>
      </c>
      <c r="J536" s="95">
        <v>39.733333333333334</v>
      </c>
      <c r="K536" s="95">
        <v>0</v>
      </c>
      <c r="L536" s="95">
        <v>67.747533333333337</v>
      </c>
      <c r="M536" s="96">
        <v>1356.11</v>
      </c>
    </row>
    <row r="537" spans="1:13" s="86" customFormat="1" ht="18" customHeight="1" x14ac:dyDescent="0.2">
      <c r="A537" s="97"/>
      <c r="B537" s="85" t="s">
        <v>83</v>
      </c>
      <c r="C537" s="85"/>
      <c r="D537" s="85"/>
      <c r="E537" s="94" t="s">
        <v>84</v>
      </c>
      <c r="F537" s="94" t="s">
        <v>722</v>
      </c>
      <c r="G537" s="94" t="s">
        <v>540</v>
      </c>
      <c r="H537" s="95">
        <v>92.5</v>
      </c>
      <c r="I537" s="95">
        <v>80</v>
      </c>
      <c r="J537" s="95">
        <v>31.733333333333334</v>
      </c>
      <c r="K537" s="95">
        <v>0</v>
      </c>
      <c r="L537" s="95">
        <v>59.811033333333341</v>
      </c>
      <c r="M537" s="96">
        <v>1197.24</v>
      </c>
    </row>
    <row r="538" spans="1:13" s="86" customFormat="1" ht="18" customHeight="1" x14ac:dyDescent="0.2">
      <c r="A538" s="97"/>
      <c r="B538" s="85" t="s">
        <v>85</v>
      </c>
      <c r="C538" s="85"/>
      <c r="D538" s="85"/>
      <c r="E538" s="94" t="s">
        <v>86</v>
      </c>
      <c r="F538" s="94" t="s">
        <v>722</v>
      </c>
      <c r="G538" s="94" t="s">
        <v>540</v>
      </c>
      <c r="H538" s="95">
        <v>83.75</v>
      </c>
      <c r="I538" s="95">
        <v>80</v>
      </c>
      <c r="J538" s="95">
        <v>100</v>
      </c>
      <c r="K538" s="95">
        <v>0</v>
      </c>
      <c r="L538" s="95">
        <v>67.362499999999997</v>
      </c>
      <c r="M538" s="96">
        <v>1348.4</v>
      </c>
    </row>
    <row r="539" spans="1:13" s="86" customFormat="1" ht="18" customHeight="1" x14ac:dyDescent="0.2">
      <c r="A539" s="97"/>
      <c r="B539" s="85" t="s">
        <v>87</v>
      </c>
      <c r="C539" s="85"/>
      <c r="D539" s="85"/>
      <c r="E539" s="94" t="s">
        <v>1026</v>
      </c>
      <c r="F539" s="94" t="s">
        <v>898</v>
      </c>
      <c r="G539" s="94" t="s">
        <v>540</v>
      </c>
      <c r="H539" s="95">
        <v>56.15</v>
      </c>
      <c r="I539" s="95">
        <v>70</v>
      </c>
      <c r="J539" s="95">
        <v>41.333333333333329</v>
      </c>
      <c r="K539" s="95">
        <v>0</v>
      </c>
      <c r="L539" s="95">
        <v>47.314483333333342</v>
      </c>
      <c r="M539" s="96">
        <v>947.1</v>
      </c>
    </row>
    <row r="540" spans="1:13" s="86" customFormat="1" ht="18" customHeight="1" x14ac:dyDescent="0.2">
      <c r="A540" s="97"/>
      <c r="B540" s="85" t="s">
        <v>885</v>
      </c>
      <c r="C540" s="85"/>
      <c r="D540" s="85"/>
      <c r="E540" s="94" t="s">
        <v>1291</v>
      </c>
      <c r="F540" s="94" t="s">
        <v>728</v>
      </c>
      <c r="G540" s="94" t="s">
        <v>540</v>
      </c>
      <c r="H540" s="95">
        <v>28.7</v>
      </c>
      <c r="I540" s="95">
        <v>33.9</v>
      </c>
      <c r="J540" s="95">
        <v>100</v>
      </c>
      <c r="K540" s="95">
        <v>0</v>
      </c>
      <c r="L540" s="95">
        <v>43.663400000000003</v>
      </c>
      <c r="M540" s="96">
        <v>874.01</v>
      </c>
    </row>
    <row r="541" spans="1:13" s="86" customFormat="1" ht="18" customHeight="1" x14ac:dyDescent="0.2">
      <c r="A541" s="97"/>
      <c r="B541" s="85" t="s">
        <v>1292</v>
      </c>
      <c r="C541" s="85"/>
      <c r="D541" s="85"/>
      <c r="E541" s="94" t="s">
        <v>1293</v>
      </c>
      <c r="F541" s="94" t="s">
        <v>897</v>
      </c>
      <c r="G541" s="94" t="s">
        <v>540</v>
      </c>
      <c r="H541" s="95">
        <v>0</v>
      </c>
      <c r="I541" s="95">
        <v>0</v>
      </c>
      <c r="J541" s="95">
        <v>52.533333333333331</v>
      </c>
      <c r="K541" s="95">
        <v>0</v>
      </c>
      <c r="L541" s="95">
        <v>12.082666666666666</v>
      </c>
      <c r="M541" s="96">
        <v>241.86</v>
      </c>
    </row>
    <row r="542" spans="1:13" s="86" customFormat="1" ht="18" customHeight="1" x14ac:dyDescent="0.2">
      <c r="A542" s="97"/>
      <c r="B542" s="85" t="s">
        <v>1148</v>
      </c>
      <c r="C542" s="85"/>
      <c r="D542" s="85"/>
      <c r="E542" s="94" t="s">
        <v>1149</v>
      </c>
      <c r="F542" s="94" t="s">
        <v>729</v>
      </c>
      <c r="G542" s="94" t="s">
        <v>540</v>
      </c>
      <c r="H542" s="95">
        <v>0</v>
      </c>
      <c r="I542" s="95">
        <v>41.6</v>
      </c>
      <c r="J542" s="95">
        <v>0</v>
      </c>
      <c r="K542" s="95">
        <v>0</v>
      </c>
      <c r="L542" s="95">
        <v>10.524800000000003</v>
      </c>
      <c r="M542" s="96">
        <v>210.68</v>
      </c>
    </row>
    <row r="543" spans="1:13" s="86" customFormat="1" ht="18" customHeight="1" x14ac:dyDescent="0.2">
      <c r="A543" s="97"/>
      <c r="B543" s="85" t="s">
        <v>56</v>
      </c>
      <c r="C543" s="85"/>
      <c r="D543" s="85"/>
      <c r="E543" s="94" t="s">
        <v>545</v>
      </c>
      <c r="F543" s="94" t="s">
        <v>730</v>
      </c>
      <c r="G543" s="94" t="s">
        <v>540</v>
      </c>
      <c r="H543" s="95">
        <v>100</v>
      </c>
      <c r="I543" s="95">
        <v>100</v>
      </c>
      <c r="J543" s="95">
        <v>100</v>
      </c>
      <c r="K543" s="95">
        <v>0</v>
      </c>
      <c r="L543" s="95">
        <v>84.7</v>
      </c>
      <c r="M543" s="96">
        <v>1695.44</v>
      </c>
    </row>
    <row r="544" spans="1:13" s="86" customFormat="1" ht="18" customHeight="1" x14ac:dyDescent="0.2">
      <c r="A544" s="97"/>
      <c r="B544" s="85" t="s">
        <v>524</v>
      </c>
      <c r="C544" s="85"/>
      <c r="D544" s="85"/>
      <c r="E544" s="94" t="s">
        <v>525</v>
      </c>
      <c r="F544" s="94" t="s">
        <v>897</v>
      </c>
      <c r="G544" s="94" t="s">
        <v>540</v>
      </c>
      <c r="H544" s="95">
        <v>14.25</v>
      </c>
      <c r="I544" s="95">
        <v>60</v>
      </c>
      <c r="J544" s="95">
        <v>56.266666666666666</v>
      </c>
      <c r="K544" s="95">
        <v>0</v>
      </c>
      <c r="L544" s="95">
        <v>31.158833333333334</v>
      </c>
      <c r="M544" s="96">
        <v>623.71</v>
      </c>
    </row>
    <row r="545" spans="1:221" s="86" customFormat="1" ht="18" customHeight="1" x14ac:dyDescent="0.2">
      <c r="A545" s="97"/>
      <c r="B545" s="85" t="s">
        <v>481</v>
      </c>
      <c r="C545" s="85"/>
      <c r="D545" s="85"/>
      <c r="E545" s="94" t="s">
        <v>482</v>
      </c>
      <c r="F545" s="94" t="s">
        <v>680</v>
      </c>
      <c r="G545" s="94" t="s">
        <v>540</v>
      </c>
      <c r="H545" s="95">
        <v>85</v>
      </c>
      <c r="I545" s="95">
        <v>80</v>
      </c>
      <c r="J545" s="95">
        <v>100</v>
      </c>
      <c r="K545" s="95">
        <v>0</v>
      </c>
      <c r="L545" s="95">
        <v>74.525000000000006</v>
      </c>
      <c r="M545" s="96">
        <v>1491.77</v>
      </c>
    </row>
    <row r="546" spans="1:221" s="86" customFormat="1" ht="18" customHeight="1" x14ac:dyDescent="0.2">
      <c r="A546" s="97"/>
      <c r="B546" s="85" t="s">
        <v>63</v>
      </c>
      <c r="C546" s="85"/>
      <c r="D546" s="85"/>
      <c r="E546" s="94" t="s">
        <v>64</v>
      </c>
      <c r="F546" s="94" t="s">
        <v>707</v>
      </c>
      <c r="G546" s="94" t="s">
        <v>540</v>
      </c>
      <c r="H546" s="95">
        <v>84.75</v>
      </c>
      <c r="I546" s="95">
        <v>90</v>
      </c>
      <c r="J546" s="95">
        <v>0</v>
      </c>
      <c r="K546" s="95">
        <v>0</v>
      </c>
      <c r="L546" s="95">
        <v>51.669750000000001</v>
      </c>
      <c r="M546" s="96">
        <v>1034.28</v>
      </c>
    </row>
    <row r="547" spans="1:221" s="86" customFormat="1" ht="18" customHeight="1" x14ac:dyDescent="0.2">
      <c r="A547" s="97"/>
      <c r="B547" s="85" t="s">
        <v>54</v>
      </c>
      <c r="C547" s="85"/>
      <c r="D547" s="85"/>
      <c r="E547" s="94" t="s">
        <v>55</v>
      </c>
      <c r="F547" s="94" t="s">
        <v>752</v>
      </c>
      <c r="G547" s="94" t="s">
        <v>540</v>
      </c>
      <c r="H547" s="95">
        <v>94.5</v>
      </c>
      <c r="I547" s="95">
        <v>100</v>
      </c>
      <c r="J547" s="95">
        <v>81.866666666666674</v>
      </c>
      <c r="K547" s="95">
        <v>70</v>
      </c>
      <c r="L547" s="95">
        <v>95.946766666666676</v>
      </c>
      <c r="M547" s="96">
        <v>1920.57</v>
      </c>
    </row>
    <row r="548" spans="1:221" s="86" customFormat="1" ht="18" customHeight="1" x14ac:dyDescent="0.2">
      <c r="A548" s="97"/>
      <c r="B548" s="85" t="s">
        <v>1099</v>
      </c>
      <c r="C548" s="85"/>
      <c r="D548" s="85"/>
      <c r="E548" s="94" t="s">
        <v>1112</v>
      </c>
      <c r="F548" s="94" t="s">
        <v>684</v>
      </c>
      <c r="G548" s="94" t="s">
        <v>540</v>
      </c>
      <c r="H548" s="95">
        <v>60.75</v>
      </c>
      <c r="I548" s="95">
        <v>15</v>
      </c>
      <c r="J548" s="95">
        <v>46.666666666666671</v>
      </c>
      <c r="K548" s="95">
        <v>0</v>
      </c>
      <c r="L548" s="95">
        <v>36.317416666666666</v>
      </c>
      <c r="M548" s="96">
        <v>726.97</v>
      </c>
    </row>
    <row r="549" spans="1:221" s="86" customFormat="1" ht="18" customHeight="1" x14ac:dyDescent="0.2">
      <c r="A549" s="97"/>
      <c r="B549" s="85" t="s">
        <v>1100</v>
      </c>
      <c r="C549" s="85"/>
      <c r="D549" s="85"/>
      <c r="E549" s="94" t="s">
        <v>1113</v>
      </c>
      <c r="F549" s="94" t="s">
        <v>752</v>
      </c>
      <c r="G549" s="94" t="s">
        <v>540</v>
      </c>
      <c r="H549" s="95">
        <v>79</v>
      </c>
      <c r="I549" s="95">
        <v>60</v>
      </c>
      <c r="J549" s="95">
        <v>0</v>
      </c>
      <c r="K549" s="95">
        <v>0</v>
      </c>
      <c r="L549" s="95">
        <v>42.119</v>
      </c>
      <c r="M549" s="96">
        <v>843.1</v>
      </c>
    </row>
    <row r="550" spans="1:221" s="86" customFormat="1" ht="18" customHeight="1" x14ac:dyDescent="0.2">
      <c r="A550" s="97"/>
      <c r="B550" s="85" t="s">
        <v>1101</v>
      </c>
      <c r="C550" s="85"/>
      <c r="D550" s="85"/>
      <c r="E550" s="94" t="s">
        <v>1114</v>
      </c>
      <c r="F550" s="94" t="s">
        <v>684</v>
      </c>
      <c r="G550" s="94" t="s">
        <v>540</v>
      </c>
      <c r="H550" s="95">
        <v>16.45</v>
      </c>
      <c r="I550" s="95">
        <v>0</v>
      </c>
      <c r="J550" s="95">
        <v>0</v>
      </c>
      <c r="K550" s="95">
        <v>0</v>
      </c>
      <c r="L550" s="95">
        <v>5.6094500000000007</v>
      </c>
      <c r="M550" s="96">
        <v>112.29</v>
      </c>
    </row>
    <row r="551" spans="1:221" s="86" customFormat="1" ht="18" customHeight="1" x14ac:dyDescent="0.2">
      <c r="A551" s="97"/>
      <c r="B551" s="85" t="s">
        <v>987</v>
      </c>
      <c r="C551" s="85"/>
      <c r="D551" s="85"/>
      <c r="E551" s="94" t="s">
        <v>988</v>
      </c>
      <c r="F551" s="94" t="s">
        <v>684</v>
      </c>
      <c r="G551" s="94" t="s">
        <v>540</v>
      </c>
      <c r="H551" s="95">
        <v>42.1</v>
      </c>
      <c r="I551" s="95">
        <v>0</v>
      </c>
      <c r="J551" s="95">
        <v>0</v>
      </c>
      <c r="K551" s="95">
        <v>0</v>
      </c>
      <c r="L551" s="95">
        <v>14.356100000000001</v>
      </c>
      <c r="M551" s="96">
        <v>287.37</v>
      </c>
    </row>
    <row r="552" spans="1:221" s="86" customFormat="1" ht="18" customHeight="1" x14ac:dyDescent="0.2">
      <c r="A552" s="97"/>
      <c r="B552" s="85" t="s">
        <v>1150</v>
      </c>
      <c r="C552" s="85"/>
      <c r="D552" s="85"/>
      <c r="E552" s="94" t="s">
        <v>1151</v>
      </c>
      <c r="F552" s="94" t="s">
        <v>684</v>
      </c>
      <c r="G552" s="94" t="s">
        <v>540</v>
      </c>
      <c r="H552" s="95">
        <v>76.25</v>
      </c>
      <c r="I552" s="95">
        <v>50</v>
      </c>
      <c r="J552" s="95">
        <v>100</v>
      </c>
      <c r="K552" s="95">
        <v>0</v>
      </c>
      <c r="L552" s="95">
        <v>58.137500000000003</v>
      </c>
      <c r="M552" s="96">
        <v>1163.74</v>
      </c>
    </row>
    <row r="553" spans="1:221" s="86" customFormat="1" ht="18" customHeight="1" x14ac:dyDescent="0.2">
      <c r="A553" s="97"/>
      <c r="B553" s="85" t="s">
        <v>1152</v>
      </c>
      <c r="C553" s="85"/>
      <c r="D553" s="85"/>
      <c r="E553" s="94" t="s">
        <v>1153</v>
      </c>
      <c r="F553" s="94" t="s">
        <v>714</v>
      </c>
      <c r="G553" s="94" t="s">
        <v>540</v>
      </c>
      <c r="H553" s="95">
        <v>16.45</v>
      </c>
      <c r="I553" s="95">
        <v>48.8</v>
      </c>
      <c r="J553" s="95">
        <v>0</v>
      </c>
      <c r="K553" s="95">
        <v>0</v>
      </c>
      <c r="L553" s="95">
        <v>17.955850000000002</v>
      </c>
      <c r="M553" s="96">
        <v>359.42</v>
      </c>
    </row>
    <row r="554" spans="1:221" s="86" customFormat="1" ht="18" customHeight="1" x14ac:dyDescent="0.2">
      <c r="A554" s="97"/>
      <c r="B554" s="85" t="s">
        <v>886</v>
      </c>
      <c r="C554" s="85"/>
      <c r="D554" s="85"/>
      <c r="E554" s="94" t="s">
        <v>887</v>
      </c>
      <c r="F554" s="94" t="s">
        <v>898</v>
      </c>
      <c r="G554" s="94" t="s">
        <v>540</v>
      </c>
      <c r="H554" s="95">
        <v>87.5</v>
      </c>
      <c r="I554" s="95">
        <v>80</v>
      </c>
      <c r="J554" s="95">
        <v>88.266666666666666</v>
      </c>
      <c r="K554" s="95">
        <v>0</v>
      </c>
      <c r="L554" s="95">
        <v>72.408966666666672</v>
      </c>
      <c r="M554" s="96">
        <v>1449.41</v>
      </c>
    </row>
    <row r="555" spans="1:221" s="86" customFormat="1" ht="18" customHeight="1" x14ac:dyDescent="0.2">
      <c r="A555" s="97"/>
      <c r="B555" s="85" t="s">
        <v>888</v>
      </c>
      <c r="C555" s="85"/>
      <c r="D555" s="85"/>
      <c r="E555" s="94" t="s">
        <v>889</v>
      </c>
      <c r="F555" s="94" t="s">
        <v>720</v>
      </c>
      <c r="G555" s="94" t="s">
        <v>540</v>
      </c>
      <c r="H555" s="95">
        <v>83.75</v>
      </c>
      <c r="I555" s="95">
        <v>70</v>
      </c>
      <c r="J555" s="95">
        <v>71.733333333333334</v>
      </c>
      <c r="K555" s="95">
        <v>0</v>
      </c>
      <c r="L555" s="95">
        <v>64.41728333333333</v>
      </c>
      <c r="M555" s="96">
        <v>1289.44</v>
      </c>
    </row>
    <row r="556" spans="1:221" ht="18" customHeight="1" x14ac:dyDescent="0.2">
      <c r="E556" s="54"/>
      <c r="F556" s="54"/>
      <c r="GW556" s="75"/>
      <c r="GX556" s="75"/>
      <c r="GY556" s="75"/>
      <c r="GZ556" s="75"/>
      <c r="HA556" s="75"/>
      <c r="HB556" s="75"/>
      <c r="HC556" s="75"/>
      <c r="HD556" s="75"/>
      <c r="HE556" s="75"/>
      <c r="HF556" s="75"/>
      <c r="HG556" s="75"/>
      <c r="HH556" s="75"/>
      <c r="HI556" s="75"/>
      <c r="HJ556" s="75"/>
      <c r="HK556" s="75"/>
      <c r="HL556" s="75"/>
      <c r="HM556" s="75"/>
    </row>
    <row r="557" spans="1:221" ht="18" customHeight="1" x14ac:dyDescent="0.2">
      <c r="E557" s="54"/>
      <c r="F557" s="54"/>
      <c r="GW557" s="75"/>
      <c r="GX557" s="75"/>
      <c r="GY557" s="75"/>
      <c r="GZ557" s="75"/>
      <c r="HA557" s="75"/>
      <c r="HB557" s="75"/>
      <c r="HC557" s="75"/>
      <c r="HD557" s="75"/>
      <c r="HE557" s="75"/>
      <c r="HF557" s="75"/>
      <c r="HG557" s="75"/>
      <c r="HH557" s="75"/>
      <c r="HI557" s="75"/>
      <c r="HJ557" s="75"/>
      <c r="HK557" s="75"/>
      <c r="HL557" s="75"/>
      <c r="HM557" s="75"/>
    </row>
    <row r="558" spans="1:221" ht="18" customHeight="1" x14ac:dyDescent="0.2">
      <c r="E558" s="54"/>
      <c r="F558" s="54"/>
      <c r="GW558" s="75"/>
      <c r="GX558" s="75"/>
      <c r="GY558" s="75"/>
      <c r="GZ558" s="75"/>
      <c r="HA558" s="75"/>
      <c r="HB558" s="75"/>
      <c r="HC558" s="75"/>
      <c r="HD558" s="75"/>
      <c r="HE558" s="75"/>
      <c r="HF558" s="75"/>
      <c r="HG558" s="75"/>
      <c r="HH558" s="75"/>
      <c r="HI558" s="75"/>
      <c r="HJ558" s="75"/>
      <c r="HK558" s="75"/>
      <c r="HL558" s="75"/>
      <c r="HM558" s="75"/>
    </row>
    <row r="559" spans="1:221" ht="18" customHeight="1" x14ac:dyDescent="0.2">
      <c r="E559" s="54"/>
      <c r="F559" s="54"/>
      <c r="GW559" s="75"/>
      <c r="GX559" s="75"/>
      <c r="GY559" s="75"/>
      <c r="GZ559" s="75"/>
      <c r="HA559" s="75"/>
      <c r="HB559" s="75"/>
      <c r="HC559" s="75"/>
      <c r="HD559" s="75"/>
      <c r="HE559" s="75"/>
      <c r="HF559" s="75"/>
      <c r="HG559" s="75"/>
      <c r="HH559" s="75"/>
      <c r="HI559" s="75"/>
      <c r="HJ559" s="75"/>
      <c r="HK559" s="75"/>
      <c r="HL559" s="75"/>
      <c r="HM559" s="75"/>
    </row>
    <row r="560" spans="1:221" ht="18" customHeight="1" x14ac:dyDescent="0.2">
      <c r="E560" s="54"/>
      <c r="F560" s="54"/>
      <c r="GW560" s="75"/>
      <c r="GX560" s="75"/>
      <c r="GY560" s="75"/>
      <c r="GZ560" s="75"/>
      <c r="HA560" s="75"/>
      <c r="HB560" s="75"/>
      <c r="HC560" s="75"/>
      <c r="HD560" s="75"/>
      <c r="HE560" s="75"/>
      <c r="HF560" s="75"/>
      <c r="HG560" s="75"/>
      <c r="HH560" s="75"/>
      <c r="HI560" s="75"/>
      <c r="HJ560" s="75"/>
      <c r="HK560" s="75"/>
      <c r="HL560" s="75"/>
      <c r="HM560" s="75"/>
    </row>
    <row r="561" spans="5:221" ht="18" customHeight="1" x14ac:dyDescent="0.2">
      <c r="E561" s="54"/>
      <c r="F561" s="54"/>
      <c r="GW561" s="75"/>
      <c r="GX561" s="75"/>
      <c r="GY561" s="75"/>
      <c r="GZ561" s="75"/>
      <c r="HA561" s="75"/>
      <c r="HB561" s="75"/>
      <c r="HC561" s="75"/>
      <c r="HD561" s="75"/>
      <c r="HE561" s="75"/>
      <c r="HF561" s="75"/>
      <c r="HG561" s="75"/>
      <c r="HH561" s="75"/>
      <c r="HI561" s="75"/>
      <c r="HJ561" s="75"/>
      <c r="HK561" s="75"/>
      <c r="HL561" s="75"/>
      <c r="HM561" s="75"/>
    </row>
    <row r="562" spans="5:221" ht="18" customHeight="1" x14ac:dyDescent="0.2">
      <c r="E562" s="54"/>
      <c r="F562" s="54"/>
      <c r="GW562" s="75"/>
      <c r="GX562" s="75"/>
      <c r="GY562" s="75"/>
      <c r="GZ562" s="75"/>
      <c r="HA562" s="75"/>
      <c r="HB562" s="75"/>
      <c r="HC562" s="75"/>
      <c r="HD562" s="75"/>
      <c r="HE562" s="75"/>
      <c r="HF562" s="75"/>
      <c r="HG562" s="75"/>
      <c r="HH562" s="75"/>
      <c r="HI562" s="75"/>
      <c r="HJ562" s="75"/>
      <c r="HK562" s="75"/>
      <c r="HL562" s="75"/>
      <c r="HM562" s="75"/>
    </row>
    <row r="563" spans="5:221" ht="18" customHeight="1" x14ac:dyDescent="0.2">
      <c r="E563" s="54"/>
      <c r="F563" s="54"/>
      <c r="GW563" s="75"/>
      <c r="GX563" s="75"/>
      <c r="GY563" s="75"/>
      <c r="GZ563" s="75"/>
      <c r="HA563" s="75"/>
      <c r="HB563" s="75"/>
      <c r="HC563" s="75"/>
      <c r="HD563" s="75"/>
      <c r="HE563" s="75"/>
      <c r="HF563" s="75"/>
      <c r="HG563" s="75"/>
      <c r="HH563" s="75"/>
      <c r="HI563" s="75"/>
      <c r="HJ563" s="75"/>
      <c r="HK563" s="75"/>
      <c r="HL563" s="75"/>
      <c r="HM563" s="75"/>
    </row>
    <row r="564" spans="5:221" ht="18" customHeight="1" x14ac:dyDescent="0.2">
      <c r="E564" s="54"/>
      <c r="F564" s="54"/>
      <c r="GW564" s="75"/>
      <c r="GX564" s="75"/>
      <c r="GY564" s="75"/>
      <c r="GZ564" s="75"/>
      <c r="HA564" s="75"/>
      <c r="HB564" s="75"/>
      <c r="HC564" s="75"/>
      <c r="HD564" s="75"/>
      <c r="HE564" s="75"/>
      <c r="HF564" s="75"/>
      <c r="HG564" s="75"/>
      <c r="HH564" s="75"/>
      <c r="HI564" s="75"/>
      <c r="HJ564" s="75"/>
      <c r="HK564" s="75"/>
      <c r="HL564" s="75"/>
      <c r="HM564" s="75"/>
    </row>
    <row r="565" spans="5:221" ht="18" customHeight="1" x14ac:dyDescent="0.2">
      <c r="E565" s="54"/>
      <c r="F565" s="54"/>
      <c r="GW565" s="75"/>
      <c r="GX565" s="75"/>
      <c r="GY565" s="75"/>
      <c r="GZ565" s="75"/>
      <c r="HA565" s="75"/>
      <c r="HB565" s="75"/>
      <c r="HC565" s="75"/>
      <c r="HD565" s="75"/>
      <c r="HE565" s="75"/>
      <c r="HF565" s="75"/>
      <c r="HG565" s="75"/>
      <c r="HH565" s="75"/>
      <c r="HI565" s="75"/>
      <c r="HJ565" s="75"/>
      <c r="HK565" s="75"/>
      <c r="HL565" s="75"/>
      <c r="HM565" s="75"/>
    </row>
    <row r="566" spans="5:221" ht="18" customHeight="1" x14ac:dyDescent="0.2">
      <c r="E566" s="54"/>
      <c r="F566" s="54"/>
      <c r="GW566" s="75"/>
      <c r="GX566" s="75"/>
      <c r="GY566" s="75"/>
      <c r="GZ566" s="75"/>
      <c r="HA566" s="75"/>
      <c r="HB566" s="75"/>
      <c r="HC566" s="75"/>
      <c r="HD566" s="75"/>
      <c r="HE566" s="75"/>
      <c r="HF566" s="75"/>
      <c r="HG566" s="75"/>
      <c r="HH566" s="75"/>
      <c r="HI566" s="75"/>
      <c r="HJ566" s="75"/>
      <c r="HK566" s="75"/>
      <c r="HL566" s="75"/>
      <c r="HM566" s="75"/>
    </row>
    <row r="567" spans="5:221" ht="18" customHeight="1" x14ac:dyDescent="0.2">
      <c r="E567" s="54"/>
      <c r="F567" s="54"/>
      <c r="GW567" s="75"/>
      <c r="GX567" s="75"/>
      <c r="GY567" s="75"/>
      <c r="GZ567" s="75"/>
      <c r="HA567" s="75"/>
      <c r="HB567" s="75"/>
      <c r="HC567" s="75"/>
      <c r="HD567" s="75"/>
      <c r="HE567" s="75"/>
      <c r="HF567" s="75"/>
      <c r="HG567" s="75"/>
      <c r="HH567" s="75"/>
      <c r="HI567" s="75"/>
      <c r="HJ567" s="75"/>
      <c r="HK567" s="75"/>
      <c r="HL567" s="75"/>
      <c r="HM567" s="75"/>
    </row>
    <row r="568" spans="5:221" ht="18" customHeight="1" x14ac:dyDescent="0.2">
      <c r="E568" s="54"/>
      <c r="F568" s="54"/>
      <c r="GW568" s="75"/>
      <c r="GX568" s="75"/>
      <c r="GY568" s="75"/>
      <c r="GZ568" s="75"/>
      <c r="HA568" s="75"/>
      <c r="HB568" s="75"/>
      <c r="HC568" s="75"/>
      <c r="HD568" s="75"/>
      <c r="HE568" s="75"/>
      <c r="HF568" s="75"/>
      <c r="HG568" s="75"/>
      <c r="HH568" s="75"/>
      <c r="HI568" s="75"/>
      <c r="HJ568" s="75"/>
      <c r="HK568" s="75"/>
      <c r="HL568" s="75"/>
      <c r="HM568" s="75"/>
    </row>
    <row r="569" spans="5:221" ht="18" customHeight="1" x14ac:dyDescent="0.2">
      <c r="E569" s="54"/>
      <c r="F569" s="54"/>
      <c r="GW569" s="75"/>
      <c r="GX569" s="75"/>
      <c r="GY569" s="75"/>
      <c r="GZ569" s="75"/>
      <c r="HA569" s="75"/>
      <c r="HB569" s="75"/>
      <c r="HC569" s="75"/>
      <c r="HD569" s="75"/>
      <c r="HE569" s="75"/>
      <c r="HF569" s="75"/>
      <c r="HG569" s="75"/>
      <c r="HH569" s="75"/>
      <c r="HI569" s="75"/>
      <c r="HJ569" s="75"/>
      <c r="HK569" s="75"/>
      <c r="HL569" s="75"/>
      <c r="HM569" s="75"/>
    </row>
    <row r="570" spans="5:221" ht="18" customHeight="1" x14ac:dyDescent="0.2">
      <c r="E570" s="54"/>
      <c r="F570" s="54"/>
      <c r="GW570" s="75"/>
      <c r="GX570" s="75"/>
      <c r="GY570" s="75"/>
      <c r="GZ570" s="75"/>
      <c r="HA570" s="75"/>
      <c r="HB570" s="75"/>
      <c r="HC570" s="75"/>
      <c r="HD570" s="75"/>
      <c r="HE570" s="75"/>
      <c r="HF570" s="75"/>
      <c r="HG570" s="75"/>
      <c r="HH570" s="75"/>
      <c r="HI570" s="75"/>
      <c r="HJ570" s="75"/>
      <c r="HK570" s="75"/>
      <c r="HL570" s="75"/>
      <c r="HM570" s="75"/>
    </row>
    <row r="571" spans="5:221" ht="18" customHeight="1" x14ac:dyDescent="0.2">
      <c r="E571" s="54"/>
      <c r="F571" s="54"/>
      <c r="GW571" s="75"/>
      <c r="GX571" s="75"/>
      <c r="GY571" s="75"/>
      <c r="GZ571" s="75"/>
      <c r="HA571" s="75"/>
      <c r="HB571" s="75"/>
      <c r="HC571" s="75"/>
      <c r="HD571" s="75"/>
      <c r="HE571" s="75"/>
      <c r="HF571" s="75"/>
      <c r="HG571" s="75"/>
      <c r="HH571" s="75"/>
      <c r="HI571" s="75"/>
      <c r="HJ571" s="75"/>
      <c r="HK571" s="75"/>
      <c r="HL571" s="75"/>
      <c r="HM571" s="75"/>
    </row>
    <row r="572" spans="5:221" ht="18" customHeight="1" x14ac:dyDescent="0.2">
      <c r="E572" s="54"/>
      <c r="F572" s="54"/>
      <c r="GW572" s="75"/>
      <c r="GX572" s="75"/>
      <c r="GY572" s="75"/>
      <c r="GZ572" s="75"/>
      <c r="HA572" s="75"/>
      <c r="HB572" s="75"/>
      <c r="HC572" s="75"/>
      <c r="HD572" s="75"/>
      <c r="HE572" s="75"/>
      <c r="HF572" s="75"/>
      <c r="HG572" s="75"/>
      <c r="HH572" s="75"/>
      <c r="HI572" s="75"/>
      <c r="HJ572" s="75"/>
      <c r="HK572" s="75"/>
      <c r="HL572" s="75"/>
      <c r="HM572" s="75"/>
    </row>
    <row r="573" spans="5:221" ht="18" customHeight="1" x14ac:dyDescent="0.2">
      <c r="E573" s="54"/>
      <c r="F573" s="54"/>
      <c r="GW573" s="75"/>
      <c r="GX573" s="75"/>
      <c r="GY573" s="75"/>
      <c r="GZ573" s="75"/>
      <c r="HA573" s="75"/>
      <c r="HB573" s="75"/>
      <c r="HC573" s="75"/>
      <c r="HD573" s="75"/>
      <c r="HE573" s="75"/>
      <c r="HF573" s="75"/>
      <c r="HG573" s="75"/>
      <c r="HH573" s="75"/>
      <c r="HI573" s="75"/>
      <c r="HJ573" s="75"/>
      <c r="HK573" s="75"/>
      <c r="HL573" s="75"/>
      <c r="HM573" s="75"/>
    </row>
    <row r="574" spans="5:221" ht="18" customHeight="1" x14ac:dyDescent="0.2">
      <c r="E574" s="54"/>
      <c r="F574" s="54"/>
      <c r="GW574" s="75"/>
      <c r="GX574" s="75"/>
      <c r="GY574" s="75"/>
      <c r="GZ574" s="75"/>
      <c r="HA574" s="75"/>
      <c r="HB574" s="75"/>
      <c r="HC574" s="75"/>
      <c r="HD574" s="75"/>
      <c r="HE574" s="75"/>
      <c r="HF574" s="75"/>
      <c r="HG574" s="75"/>
      <c r="HH574" s="75"/>
      <c r="HI574" s="75"/>
      <c r="HJ574" s="75"/>
      <c r="HK574" s="75"/>
      <c r="HL574" s="75"/>
      <c r="HM574" s="75"/>
    </row>
    <row r="575" spans="5:221" ht="18" customHeight="1" x14ac:dyDescent="0.2">
      <c r="E575" s="54"/>
      <c r="F575" s="54"/>
      <c r="GW575" s="75"/>
      <c r="GX575" s="75"/>
      <c r="GY575" s="75"/>
      <c r="GZ575" s="75"/>
      <c r="HA575" s="75"/>
      <c r="HB575" s="75"/>
      <c r="HC575" s="75"/>
      <c r="HD575" s="75"/>
      <c r="HE575" s="75"/>
      <c r="HF575" s="75"/>
      <c r="HG575" s="75"/>
      <c r="HH575" s="75"/>
      <c r="HI575" s="75"/>
      <c r="HJ575" s="75"/>
      <c r="HK575" s="75"/>
      <c r="HL575" s="75"/>
      <c r="HM575" s="75"/>
    </row>
    <row r="576" spans="5:221" ht="18" customHeight="1" x14ac:dyDescent="0.2">
      <c r="E576" s="54"/>
      <c r="F576" s="54"/>
      <c r="GW576" s="75"/>
      <c r="GX576" s="75"/>
      <c r="GY576" s="75"/>
      <c r="GZ576" s="75"/>
      <c r="HA576" s="75"/>
      <c r="HB576" s="75"/>
      <c r="HC576" s="75"/>
      <c r="HD576" s="75"/>
      <c r="HE576" s="75"/>
      <c r="HF576" s="75"/>
      <c r="HG576" s="75"/>
      <c r="HH576" s="75"/>
      <c r="HI576" s="75"/>
      <c r="HJ576" s="75"/>
      <c r="HK576" s="75"/>
      <c r="HL576" s="75"/>
      <c r="HM576" s="75"/>
    </row>
    <row r="577" spans="5:221" ht="18" customHeight="1" x14ac:dyDescent="0.2">
      <c r="E577" s="54"/>
      <c r="F577" s="54"/>
      <c r="GW577" s="75"/>
      <c r="GX577" s="75"/>
      <c r="GY577" s="75"/>
      <c r="GZ577" s="75"/>
      <c r="HA577" s="75"/>
      <c r="HB577" s="75"/>
      <c r="HC577" s="75"/>
      <c r="HD577" s="75"/>
      <c r="HE577" s="75"/>
      <c r="HF577" s="75"/>
      <c r="HG577" s="75"/>
      <c r="HH577" s="75"/>
      <c r="HI577" s="75"/>
      <c r="HJ577" s="75"/>
      <c r="HK577" s="75"/>
      <c r="HL577" s="75"/>
      <c r="HM577" s="75"/>
    </row>
    <row r="578" spans="5:221" ht="18" customHeight="1" x14ac:dyDescent="0.2">
      <c r="E578" s="54"/>
      <c r="F578" s="54"/>
      <c r="GW578" s="75"/>
      <c r="GX578" s="75"/>
      <c r="GY578" s="75"/>
      <c r="GZ578" s="75"/>
      <c r="HA578" s="75"/>
      <c r="HB578" s="75"/>
      <c r="HC578" s="75"/>
      <c r="HD578" s="75"/>
      <c r="HE578" s="75"/>
      <c r="HF578" s="75"/>
      <c r="HG578" s="75"/>
      <c r="HH578" s="75"/>
      <c r="HI578" s="75"/>
      <c r="HJ578" s="75"/>
      <c r="HK578" s="75"/>
      <c r="HL578" s="75"/>
      <c r="HM578" s="75"/>
    </row>
    <row r="579" spans="5:221" ht="18" customHeight="1" x14ac:dyDescent="0.2">
      <c r="E579" s="54"/>
      <c r="F579" s="54"/>
      <c r="GW579" s="75"/>
      <c r="GX579" s="75"/>
      <c r="GY579" s="75"/>
      <c r="GZ579" s="75"/>
      <c r="HA579" s="75"/>
      <c r="HB579" s="75"/>
      <c r="HC579" s="75"/>
      <c r="HD579" s="75"/>
      <c r="HE579" s="75"/>
      <c r="HF579" s="75"/>
      <c r="HG579" s="75"/>
      <c r="HH579" s="75"/>
      <c r="HI579" s="75"/>
      <c r="HJ579" s="75"/>
      <c r="HK579" s="75"/>
      <c r="HL579" s="75"/>
      <c r="HM579" s="75"/>
    </row>
    <row r="580" spans="5:221" ht="18" customHeight="1" x14ac:dyDescent="0.2">
      <c r="E580" s="54"/>
      <c r="F580" s="54"/>
      <c r="GW580" s="75"/>
      <c r="GX580" s="75"/>
      <c r="GY580" s="75"/>
      <c r="GZ580" s="75"/>
      <c r="HA580" s="75"/>
      <c r="HB580" s="75"/>
      <c r="HC580" s="75"/>
      <c r="HD580" s="75"/>
      <c r="HE580" s="75"/>
      <c r="HF580" s="75"/>
      <c r="HG580" s="75"/>
      <c r="HH580" s="75"/>
      <c r="HI580" s="75"/>
      <c r="HJ580" s="75"/>
      <c r="HK580" s="75"/>
      <c r="HL580" s="75"/>
      <c r="HM580" s="75"/>
    </row>
    <row r="581" spans="5:221" ht="18" customHeight="1" x14ac:dyDescent="0.2">
      <c r="E581" s="54"/>
      <c r="F581" s="54"/>
      <c r="GW581" s="75"/>
      <c r="GX581" s="75"/>
      <c r="GY581" s="75"/>
      <c r="GZ581" s="75"/>
      <c r="HA581" s="75"/>
      <c r="HB581" s="75"/>
      <c r="HC581" s="75"/>
      <c r="HD581" s="75"/>
      <c r="HE581" s="75"/>
      <c r="HF581" s="75"/>
      <c r="HG581" s="75"/>
      <c r="HH581" s="75"/>
      <c r="HI581" s="75"/>
      <c r="HJ581" s="75"/>
      <c r="HK581" s="75"/>
      <c r="HL581" s="75"/>
      <c r="HM581" s="75"/>
    </row>
    <row r="582" spans="5:221" ht="18" customHeight="1" x14ac:dyDescent="0.2">
      <c r="E582" s="54"/>
      <c r="F582" s="54"/>
      <c r="GW582" s="75"/>
      <c r="GX582" s="75"/>
      <c r="GY582" s="75"/>
      <c r="GZ582" s="75"/>
      <c r="HA582" s="75"/>
      <c r="HB582" s="75"/>
      <c r="HC582" s="75"/>
      <c r="HD582" s="75"/>
      <c r="HE582" s="75"/>
      <c r="HF582" s="75"/>
      <c r="HG582" s="75"/>
      <c r="HH582" s="75"/>
      <c r="HI582" s="75"/>
      <c r="HJ582" s="75"/>
      <c r="HK582" s="75"/>
      <c r="HL582" s="75"/>
      <c r="HM582" s="75"/>
    </row>
    <row r="583" spans="5:221" ht="18" customHeight="1" x14ac:dyDescent="0.2">
      <c r="E583" s="54"/>
      <c r="F583" s="54"/>
      <c r="GW583" s="75"/>
      <c r="GX583" s="75"/>
      <c r="GY583" s="75"/>
      <c r="GZ583" s="75"/>
      <c r="HA583" s="75"/>
      <c r="HB583" s="75"/>
      <c r="HC583" s="75"/>
      <c r="HD583" s="75"/>
      <c r="HE583" s="75"/>
      <c r="HF583" s="75"/>
      <c r="HG583" s="75"/>
      <c r="HH583" s="75"/>
      <c r="HI583" s="75"/>
      <c r="HJ583" s="75"/>
      <c r="HK583" s="75"/>
      <c r="HL583" s="75"/>
      <c r="HM583" s="75"/>
    </row>
    <row r="584" spans="5:221" ht="18" customHeight="1" x14ac:dyDescent="0.2">
      <c r="E584" s="54"/>
      <c r="F584" s="54"/>
      <c r="GW584" s="75"/>
      <c r="GX584" s="75"/>
      <c r="GY584" s="75"/>
      <c r="GZ584" s="75"/>
      <c r="HA584" s="75"/>
      <c r="HB584" s="75"/>
      <c r="HC584" s="75"/>
      <c r="HD584" s="75"/>
      <c r="HE584" s="75"/>
      <c r="HF584" s="75"/>
      <c r="HG584" s="75"/>
      <c r="HH584" s="75"/>
      <c r="HI584" s="75"/>
      <c r="HJ584" s="75"/>
      <c r="HK584" s="75"/>
      <c r="HL584" s="75"/>
      <c r="HM584" s="75"/>
    </row>
    <row r="585" spans="5:221" ht="18" customHeight="1" x14ac:dyDescent="0.2">
      <c r="E585" s="54"/>
      <c r="F585" s="54"/>
      <c r="GW585" s="75"/>
      <c r="GX585" s="75"/>
      <c r="GY585" s="75"/>
      <c r="GZ585" s="75"/>
      <c r="HA585" s="75"/>
      <c r="HB585" s="75"/>
      <c r="HC585" s="75"/>
      <c r="HD585" s="75"/>
      <c r="HE585" s="75"/>
      <c r="HF585" s="75"/>
      <c r="HG585" s="75"/>
      <c r="HH585" s="75"/>
      <c r="HI585" s="75"/>
      <c r="HJ585" s="75"/>
      <c r="HK585" s="75"/>
      <c r="HL585" s="75"/>
      <c r="HM585" s="75"/>
    </row>
    <row r="586" spans="5:221" ht="18" customHeight="1" x14ac:dyDescent="0.2">
      <c r="E586" s="54"/>
      <c r="F586" s="54"/>
      <c r="GW586" s="75"/>
      <c r="GX586" s="75"/>
      <c r="GY586" s="75"/>
      <c r="GZ586" s="75"/>
      <c r="HA586" s="75"/>
      <c r="HB586" s="75"/>
      <c r="HC586" s="75"/>
      <c r="HD586" s="75"/>
      <c r="HE586" s="75"/>
      <c r="HF586" s="75"/>
      <c r="HG586" s="75"/>
      <c r="HH586" s="75"/>
      <c r="HI586" s="75"/>
      <c r="HJ586" s="75"/>
      <c r="HK586" s="75"/>
      <c r="HL586" s="75"/>
      <c r="HM586" s="75"/>
    </row>
    <row r="587" spans="5:221" ht="18" customHeight="1" x14ac:dyDescent="0.2">
      <c r="E587" s="54"/>
      <c r="F587" s="54"/>
      <c r="GW587" s="75"/>
      <c r="GX587" s="75"/>
      <c r="GY587" s="75"/>
      <c r="GZ587" s="75"/>
      <c r="HA587" s="75"/>
      <c r="HB587" s="75"/>
      <c r="HC587" s="75"/>
      <c r="HD587" s="75"/>
      <c r="HE587" s="75"/>
      <c r="HF587" s="75"/>
      <c r="HG587" s="75"/>
      <c r="HH587" s="75"/>
      <c r="HI587" s="75"/>
      <c r="HJ587" s="75"/>
      <c r="HK587" s="75"/>
      <c r="HL587" s="75"/>
      <c r="HM587" s="75"/>
    </row>
    <row r="588" spans="5:221" ht="18" customHeight="1" x14ac:dyDescent="0.2">
      <c r="E588" s="54"/>
      <c r="F588" s="54"/>
      <c r="GW588" s="75"/>
      <c r="GX588" s="75"/>
      <c r="GY588" s="75"/>
      <c r="GZ588" s="75"/>
      <c r="HA588" s="75"/>
      <c r="HB588" s="75"/>
      <c r="HC588" s="75"/>
      <c r="HD588" s="75"/>
      <c r="HE588" s="75"/>
      <c r="HF588" s="75"/>
      <c r="HG588" s="75"/>
      <c r="HH588" s="75"/>
      <c r="HI588" s="75"/>
      <c r="HJ588" s="75"/>
      <c r="HK588" s="75"/>
      <c r="HL588" s="75"/>
      <c r="HM588" s="75"/>
    </row>
    <row r="589" spans="5:221" ht="18" customHeight="1" x14ac:dyDescent="0.2">
      <c r="E589" s="54"/>
      <c r="F589" s="54"/>
      <c r="GW589" s="75"/>
      <c r="GX589" s="75"/>
      <c r="GY589" s="75"/>
      <c r="GZ589" s="75"/>
      <c r="HA589" s="75"/>
      <c r="HB589" s="75"/>
      <c r="HC589" s="75"/>
      <c r="HD589" s="75"/>
      <c r="HE589" s="75"/>
      <c r="HF589" s="75"/>
      <c r="HG589" s="75"/>
      <c r="HH589" s="75"/>
      <c r="HI589" s="75"/>
      <c r="HJ589" s="75"/>
      <c r="HK589" s="75"/>
      <c r="HL589" s="75"/>
      <c r="HM589" s="75"/>
    </row>
    <row r="590" spans="5:221" ht="18" customHeight="1" x14ac:dyDescent="0.2">
      <c r="E590" s="54"/>
      <c r="F590" s="54"/>
      <c r="GW590" s="75"/>
      <c r="GX590" s="75"/>
      <c r="GY590" s="75"/>
      <c r="GZ590" s="75"/>
      <c r="HA590" s="75"/>
      <c r="HB590" s="75"/>
      <c r="HC590" s="75"/>
      <c r="HD590" s="75"/>
      <c r="HE590" s="75"/>
      <c r="HF590" s="75"/>
      <c r="HG590" s="75"/>
      <c r="HH590" s="75"/>
      <c r="HI590" s="75"/>
      <c r="HJ590" s="75"/>
      <c r="HK590" s="75"/>
      <c r="HL590" s="75"/>
      <c r="HM590" s="75"/>
    </row>
    <row r="591" spans="5:221" ht="18" customHeight="1" x14ac:dyDescent="0.2">
      <c r="E591" s="54"/>
      <c r="F591" s="54"/>
      <c r="GW591" s="75"/>
      <c r="GX591" s="75"/>
      <c r="GY591" s="75"/>
      <c r="GZ591" s="75"/>
      <c r="HA591" s="75"/>
      <c r="HB591" s="75"/>
      <c r="HC591" s="75"/>
      <c r="HD591" s="75"/>
      <c r="HE591" s="75"/>
      <c r="HF591" s="75"/>
      <c r="HG591" s="75"/>
      <c r="HH591" s="75"/>
      <c r="HI591" s="75"/>
      <c r="HJ591" s="75"/>
      <c r="HK591" s="75"/>
      <c r="HL591" s="75"/>
      <c r="HM591" s="75"/>
    </row>
    <row r="592" spans="5:221" ht="18" customHeight="1" x14ac:dyDescent="0.2">
      <c r="E592" s="54"/>
      <c r="F592" s="54"/>
      <c r="GW592" s="75"/>
      <c r="GX592" s="75"/>
      <c r="GY592" s="75"/>
      <c r="GZ592" s="75"/>
      <c r="HA592" s="75"/>
      <c r="HB592" s="75"/>
      <c r="HC592" s="75"/>
      <c r="HD592" s="75"/>
      <c r="HE592" s="75"/>
      <c r="HF592" s="75"/>
      <c r="HG592" s="75"/>
      <c r="HH592" s="75"/>
      <c r="HI592" s="75"/>
      <c r="HJ592" s="75"/>
      <c r="HK592" s="75"/>
      <c r="HL592" s="75"/>
      <c r="HM592" s="75"/>
    </row>
    <row r="593" spans="5:221" ht="18" customHeight="1" x14ac:dyDescent="0.2">
      <c r="E593" s="54"/>
      <c r="F593" s="54"/>
      <c r="GW593" s="75"/>
      <c r="GX593" s="75"/>
      <c r="GY593" s="75"/>
      <c r="GZ593" s="75"/>
      <c r="HA593" s="75"/>
      <c r="HB593" s="75"/>
      <c r="HC593" s="75"/>
      <c r="HD593" s="75"/>
      <c r="HE593" s="75"/>
      <c r="HF593" s="75"/>
      <c r="HG593" s="75"/>
      <c r="HH593" s="75"/>
      <c r="HI593" s="75"/>
      <c r="HJ593" s="75"/>
      <c r="HK593" s="75"/>
      <c r="HL593" s="75"/>
      <c r="HM593" s="75"/>
    </row>
    <row r="594" spans="5:221" ht="18" customHeight="1" x14ac:dyDescent="0.2">
      <c r="E594" s="54"/>
      <c r="F594" s="54"/>
      <c r="GW594" s="75"/>
      <c r="GX594" s="75"/>
      <c r="GY594" s="75"/>
      <c r="GZ594" s="75"/>
      <c r="HA594" s="75"/>
      <c r="HB594" s="75"/>
      <c r="HC594" s="75"/>
      <c r="HD594" s="75"/>
      <c r="HE594" s="75"/>
      <c r="HF594" s="75"/>
      <c r="HG594" s="75"/>
      <c r="HH594" s="75"/>
      <c r="HI594" s="75"/>
      <c r="HJ594" s="75"/>
      <c r="HK594" s="75"/>
      <c r="HL594" s="75"/>
      <c r="HM594" s="75"/>
    </row>
    <row r="595" spans="5:221" ht="18" customHeight="1" x14ac:dyDescent="0.2">
      <c r="E595" s="54"/>
      <c r="F595" s="54"/>
      <c r="GW595" s="75"/>
      <c r="GX595" s="75"/>
      <c r="GY595" s="75"/>
      <c r="GZ595" s="75"/>
      <c r="HA595" s="75"/>
      <c r="HB595" s="75"/>
      <c r="HC595" s="75"/>
      <c r="HD595" s="75"/>
      <c r="HE595" s="75"/>
      <c r="HF595" s="75"/>
      <c r="HG595" s="75"/>
      <c r="HH595" s="75"/>
      <c r="HI595" s="75"/>
      <c r="HJ595" s="75"/>
      <c r="HK595" s="75"/>
      <c r="HL595" s="75"/>
      <c r="HM595" s="75"/>
    </row>
    <row r="596" spans="5:221" ht="18" customHeight="1" x14ac:dyDescent="0.2">
      <c r="E596" s="54"/>
      <c r="F596" s="54"/>
      <c r="GW596" s="75"/>
      <c r="GX596" s="75"/>
      <c r="GY596" s="75"/>
      <c r="GZ596" s="75"/>
      <c r="HA596" s="75"/>
      <c r="HB596" s="75"/>
      <c r="HC596" s="75"/>
      <c r="HD596" s="75"/>
      <c r="HE596" s="75"/>
      <c r="HF596" s="75"/>
      <c r="HG596" s="75"/>
      <c r="HH596" s="75"/>
      <c r="HI596" s="75"/>
      <c r="HJ596" s="75"/>
      <c r="HK596" s="75"/>
      <c r="HL596" s="75"/>
      <c r="HM596" s="75"/>
    </row>
    <row r="597" spans="5:221" ht="18" customHeight="1" x14ac:dyDescent="0.2">
      <c r="E597" s="54"/>
      <c r="F597" s="54"/>
      <c r="GW597" s="75"/>
      <c r="GX597" s="75"/>
      <c r="GY597" s="75"/>
      <c r="GZ597" s="75"/>
      <c r="HA597" s="75"/>
      <c r="HB597" s="75"/>
      <c r="HC597" s="75"/>
      <c r="HD597" s="75"/>
      <c r="HE597" s="75"/>
      <c r="HF597" s="75"/>
      <c r="HG597" s="75"/>
      <c r="HH597" s="75"/>
      <c r="HI597" s="75"/>
      <c r="HJ597" s="75"/>
      <c r="HK597" s="75"/>
      <c r="HL597" s="75"/>
      <c r="HM597" s="75"/>
    </row>
    <row r="598" spans="5:221" ht="18" customHeight="1" x14ac:dyDescent="0.2">
      <c r="E598" s="54"/>
      <c r="F598" s="54"/>
      <c r="GW598" s="75"/>
      <c r="GX598" s="75"/>
      <c r="GY598" s="75"/>
      <c r="GZ598" s="75"/>
      <c r="HA598" s="75"/>
      <c r="HB598" s="75"/>
      <c r="HC598" s="75"/>
      <c r="HD598" s="75"/>
      <c r="HE598" s="75"/>
      <c r="HF598" s="75"/>
      <c r="HG598" s="75"/>
      <c r="HH598" s="75"/>
      <c r="HI598" s="75"/>
      <c r="HJ598" s="75"/>
      <c r="HK598" s="75"/>
      <c r="HL598" s="75"/>
      <c r="HM598" s="75"/>
    </row>
    <row r="599" spans="5:221" ht="18" customHeight="1" x14ac:dyDescent="0.2">
      <c r="E599" s="54"/>
      <c r="F599" s="54"/>
      <c r="GW599" s="75"/>
      <c r="GX599" s="75"/>
      <c r="GY599" s="75"/>
      <c r="GZ599" s="75"/>
      <c r="HA599" s="75"/>
      <c r="HB599" s="75"/>
      <c r="HC599" s="75"/>
      <c r="HD599" s="75"/>
      <c r="HE599" s="75"/>
      <c r="HF599" s="75"/>
      <c r="HG599" s="75"/>
      <c r="HH599" s="75"/>
      <c r="HI599" s="75"/>
      <c r="HJ599" s="75"/>
      <c r="HK599" s="75"/>
      <c r="HL599" s="75"/>
      <c r="HM599" s="75"/>
    </row>
    <row r="600" spans="5:221" ht="18" customHeight="1" x14ac:dyDescent="0.2">
      <c r="E600" s="54"/>
      <c r="F600" s="54"/>
      <c r="GW600" s="75"/>
      <c r="GX600" s="75"/>
      <c r="GY600" s="75"/>
      <c r="GZ600" s="75"/>
      <c r="HA600" s="75"/>
      <c r="HB600" s="75"/>
      <c r="HC600" s="75"/>
      <c r="HD600" s="75"/>
      <c r="HE600" s="75"/>
      <c r="HF600" s="75"/>
      <c r="HG600" s="75"/>
      <c r="HH600" s="75"/>
      <c r="HI600" s="75"/>
      <c r="HJ600" s="75"/>
      <c r="HK600" s="75"/>
      <c r="HL600" s="75"/>
      <c r="HM600" s="75"/>
    </row>
    <row r="601" spans="5:221" ht="18" customHeight="1" x14ac:dyDescent="0.2">
      <c r="E601" s="54"/>
      <c r="F601" s="54"/>
      <c r="GW601" s="75"/>
      <c r="GX601" s="75"/>
      <c r="GY601" s="75"/>
      <c r="GZ601" s="75"/>
      <c r="HA601" s="75"/>
      <c r="HB601" s="75"/>
      <c r="HC601" s="75"/>
      <c r="HD601" s="75"/>
      <c r="HE601" s="75"/>
      <c r="HF601" s="75"/>
      <c r="HG601" s="75"/>
      <c r="HH601" s="75"/>
      <c r="HI601" s="75"/>
      <c r="HJ601" s="75"/>
      <c r="HK601" s="75"/>
      <c r="HL601" s="75"/>
      <c r="HM601" s="75"/>
    </row>
    <row r="602" spans="5:221" ht="18" customHeight="1" x14ac:dyDescent="0.2">
      <c r="E602" s="54"/>
      <c r="F602" s="54"/>
      <c r="GW602" s="75"/>
      <c r="GX602" s="75"/>
      <c r="GY602" s="75"/>
      <c r="GZ602" s="75"/>
      <c r="HA602" s="75"/>
      <c r="HB602" s="75"/>
      <c r="HC602" s="75"/>
      <c r="HD602" s="75"/>
      <c r="HE602" s="75"/>
      <c r="HF602" s="75"/>
      <c r="HG602" s="75"/>
      <c r="HH602" s="75"/>
      <c r="HI602" s="75"/>
      <c r="HJ602" s="75"/>
      <c r="HK602" s="75"/>
      <c r="HL602" s="75"/>
      <c r="HM602" s="75"/>
    </row>
    <row r="603" spans="5:221" ht="18" customHeight="1" x14ac:dyDescent="0.2">
      <c r="E603" s="54"/>
      <c r="F603" s="54"/>
      <c r="GW603" s="75"/>
      <c r="GX603" s="75"/>
      <c r="GY603" s="75"/>
      <c r="GZ603" s="75"/>
      <c r="HA603" s="75"/>
      <c r="HB603" s="75"/>
      <c r="HC603" s="75"/>
      <c r="HD603" s="75"/>
      <c r="HE603" s="75"/>
      <c r="HF603" s="75"/>
      <c r="HG603" s="75"/>
      <c r="HH603" s="75"/>
      <c r="HI603" s="75"/>
      <c r="HJ603" s="75"/>
      <c r="HK603" s="75"/>
      <c r="HL603" s="75"/>
      <c r="HM603" s="75"/>
    </row>
    <row r="604" spans="5:221" ht="18" customHeight="1" x14ac:dyDescent="0.2">
      <c r="E604" s="54"/>
      <c r="F604" s="54"/>
      <c r="GW604" s="75"/>
      <c r="GX604" s="75"/>
      <c r="GY604" s="75"/>
      <c r="GZ604" s="75"/>
      <c r="HA604" s="75"/>
      <c r="HB604" s="75"/>
      <c r="HC604" s="75"/>
      <c r="HD604" s="75"/>
      <c r="HE604" s="75"/>
      <c r="HF604" s="75"/>
      <c r="HG604" s="75"/>
      <c r="HH604" s="75"/>
      <c r="HI604" s="75"/>
      <c r="HJ604" s="75"/>
      <c r="HK604" s="75"/>
      <c r="HL604" s="75"/>
      <c r="HM604" s="75"/>
    </row>
    <row r="605" spans="5:221" ht="18" customHeight="1" x14ac:dyDescent="0.2">
      <c r="E605" s="54"/>
      <c r="F605" s="54"/>
      <c r="GW605" s="75"/>
      <c r="GX605" s="75"/>
      <c r="GY605" s="75"/>
      <c r="GZ605" s="75"/>
      <c r="HA605" s="75"/>
      <c r="HB605" s="75"/>
      <c r="HC605" s="75"/>
      <c r="HD605" s="75"/>
      <c r="HE605" s="75"/>
      <c r="HF605" s="75"/>
      <c r="HG605" s="75"/>
      <c r="HH605" s="75"/>
      <c r="HI605" s="75"/>
      <c r="HJ605" s="75"/>
      <c r="HK605" s="75"/>
      <c r="HL605" s="75"/>
      <c r="HM605" s="75"/>
    </row>
    <row r="606" spans="5:221" ht="18" customHeight="1" x14ac:dyDescent="0.2">
      <c r="E606" s="54"/>
      <c r="F606" s="54"/>
      <c r="GW606" s="75"/>
      <c r="GX606" s="75"/>
      <c r="GY606" s="75"/>
      <c r="GZ606" s="75"/>
      <c r="HA606" s="75"/>
      <c r="HB606" s="75"/>
      <c r="HC606" s="75"/>
      <c r="HD606" s="75"/>
      <c r="HE606" s="75"/>
      <c r="HF606" s="75"/>
      <c r="HG606" s="75"/>
      <c r="HH606" s="75"/>
      <c r="HI606" s="75"/>
      <c r="HJ606" s="75"/>
      <c r="HK606" s="75"/>
      <c r="HL606" s="75"/>
      <c r="HM606" s="75"/>
    </row>
    <row r="607" spans="5:221" ht="18" customHeight="1" x14ac:dyDescent="0.2">
      <c r="E607" s="54"/>
      <c r="F607" s="54"/>
      <c r="GW607" s="75"/>
      <c r="GX607" s="75"/>
      <c r="GY607" s="75"/>
      <c r="GZ607" s="75"/>
      <c r="HA607" s="75"/>
      <c r="HB607" s="75"/>
      <c r="HC607" s="75"/>
      <c r="HD607" s="75"/>
      <c r="HE607" s="75"/>
      <c r="HF607" s="75"/>
      <c r="HG607" s="75"/>
      <c r="HH607" s="75"/>
      <c r="HI607" s="75"/>
      <c r="HJ607" s="75"/>
      <c r="HK607" s="75"/>
      <c r="HL607" s="75"/>
      <c r="HM607" s="75"/>
    </row>
    <row r="608" spans="5:221" ht="18" customHeight="1" x14ac:dyDescent="0.2">
      <c r="E608" s="54"/>
      <c r="F608" s="54"/>
      <c r="GW608" s="75"/>
      <c r="GX608" s="75"/>
      <c r="GY608" s="75"/>
      <c r="GZ608" s="75"/>
      <c r="HA608" s="75"/>
      <c r="HB608" s="75"/>
      <c r="HC608" s="75"/>
      <c r="HD608" s="75"/>
      <c r="HE608" s="75"/>
      <c r="HF608" s="75"/>
      <c r="HG608" s="75"/>
      <c r="HH608" s="75"/>
      <c r="HI608" s="75"/>
      <c r="HJ608" s="75"/>
      <c r="HK608" s="75"/>
      <c r="HL608" s="75"/>
      <c r="HM608" s="75"/>
    </row>
    <row r="609" spans="5:221" ht="18" customHeight="1" x14ac:dyDescent="0.2">
      <c r="E609" s="54"/>
      <c r="F609" s="54"/>
      <c r="GW609" s="75"/>
      <c r="GX609" s="75"/>
      <c r="GY609" s="75"/>
      <c r="GZ609" s="75"/>
      <c r="HA609" s="75"/>
      <c r="HB609" s="75"/>
      <c r="HC609" s="75"/>
      <c r="HD609" s="75"/>
      <c r="HE609" s="75"/>
      <c r="HF609" s="75"/>
      <c r="HG609" s="75"/>
      <c r="HH609" s="75"/>
      <c r="HI609" s="75"/>
      <c r="HJ609" s="75"/>
      <c r="HK609" s="75"/>
      <c r="HL609" s="75"/>
      <c r="HM609" s="75"/>
    </row>
    <row r="610" spans="5:221" ht="18" customHeight="1" x14ac:dyDescent="0.2">
      <c r="E610" s="54"/>
      <c r="F610" s="54"/>
      <c r="GW610" s="75"/>
      <c r="GX610" s="75"/>
      <c r="GY610" s="75"/>
      <c r="GZ610" s="75"/>
      <c r="HA610" s="75"/>
      <c r="HB610" s="75"/>
      <c r="HC610" s="75"/>
      <c r="HD610" s="75"/>
      <c r="HE610" s="75"/>
      <c r="HF610" s="75"/>
      <c r="HG610" s="75"/>
      <c r="HH610" s="75"/>
      <c r="HI610" s="75"/>
      <c r="HJ610" s="75"/>
      <c r="HK610" s="75"/>
      <c r="HL610" s="75"/>
      <c r="HM610" s="75"/>
    </row>
    <row r="611" spans="5:221" ht="18" customHeight="1" x14ac:dyDescent="0.2">
      <c r="E611" s="54"/>
      <c r="F611" s="54"/>
      <c r="GW611" s="75"/>
      <c r="GX611" s="75"/>
      <c r="GY611" s="75"/>
      <c r="GZ611" s="75"/>
      <c r="HA611" s="75"/>
      <c r="HB611" s="75"/>
      <c r="HC611" s="75"/>
      <c r="HD611" s="75"/>
      <c r="HE611" s="75"/>
      <c r="HF611" s="75"/>
      <c r="HG611" s="75"/>
      <c r="HH611" s="75"/>
      <c r="HI611" s="75"/>
      <c r="HJ611" s="75"/>
      <c r="HK611" s="75"/>
      <c r="HL611" s="75"/>
      <c r="HM611" s="75"/>
    </row>
    <row r="612" spans="5:221" ht="18" customHeight="1" x14ac:dyDescent="0.2">
      <c r="E612" s="54"/>
      <c r="F612" s="54"/>
      <c r="GW612" s="75"/>
      <c r="GX612" s="75"/>
      <c r="GY612" s="75"/>
      <c r="GZ612" s="75"/>
      <c r="HA612" s="75"/>
      <c r="HB612" s="75"/>
      <c r="HC612" s="75"/>
      <c r="HD612" s="75"/>
      <c r="HE612" s="75"/>
      <c r="HF612" s="75"/>
      <c r="HG612" s="75"/>
      <c r="HH612" s="75"/>
      <c r="HI612" s="75"/>
      <c r="HJ612" s="75"/>
      <c r="HK612" s="75"/>
      <c r="HL612" s="75"/>
      <c r="HM612" s="75"/>
    </row>
    <row r="613" spans="5:221" ht="18" customHeight="1" x14ac:dyDescent="0.2">
      <c r="E613" s="54"/>
      <c r="F613" s="54"/>
      <c r="GW613" s="75"/>
      <c r="GX613" s="75"/>
      <c r="GY613" s="75"/>
      <c r="GZ613" s="75"/>
      <c r="HA613" s="75"/>
      <c r="HB613" s="75"/>
      <c r="HC613" s="75"/>
      <c r="HD613" s="75"/>
      <c r="HE613" s="75"/>
      <c r="HF613" s="75"/>
      <c r="HG613" s="75"/>
      <c r="HH613" s="75"/>
      <c r="HI613" s="75"/>
      <c r="HJ613" s="75"/>
      <c r="HK613" s="75"/>
      <c r="HL613" s="75"/>
      <c r="HM613" s="75"/>
    </row>
    <row r="614" spans="5:221" ht="18" customHeight="1" x14ac:dyDescent="0.2">
      <c r="E614" s="54"/>
      <c r="F614" s="54"/>
      <c r="GW614" s="75"/>
      <c r="GX614" s="75"/>
      <c r="GY614" s="75"/>
      <c r="GZ614" s="75"/>
      <c r="HA614" s="75"/>
      <c r="HB614" s="75"/>
      <c r="HC614" s="75"/>
      <c r="HD614" s="75"/>
      <c r="HE614" s="75"/>
      <c r="HF614" s="75"/>
      <c r="HG614" s="75"/>
      <c r="HH614" s="75"/>
      <c r="HI614" s="75"/>
      <c r="HJ614" s="75"/>
      <c r="HK614" s="75"/>
      <c r="HL614" s="75"/>
      <c r="HM614" s="75"/>
    </row>
    <row r="615" spans="5:221" ht="18" customHeight="1" x14ac:dyDescent="0.2">
      <c r="E615" s="54"/>
      <c r="F615" s="54"/>
      <c r="GW615" s="75"/>
      <c r="GX615" s="75"/>
      <c r="GY615" s="75"/>
      <c r="GZ615" s="75"/>
      <c r="HA615" s="75"/>
      <c r="HB615" s="75"/>
      <c r="HC615" s="75"/>
      <c r="HD615" s="75"/>
      <c r="HE615" s="75"/>
      <c r="HF615" s="75"/>
      <c r="HG615" s="75"/>
      <c r="HH615" s="75"/>
      <c r="HI615" s="75"/>
      <c r="HJ615" s="75"/>
      <c r="HK615" s="75"/>
      <c r="HL615" s="75"/>
      <c r="HM615" s="75"/>
    </row>
    <row r="616" spans="5:221" ht="18" customHeight="1" x14ac:dyDescent="0.2">
      <c r="E616" s="54"/>
      <c r="F616" s="54"/>
      <c r="GW616" s="75"/>
      <c r="GX616" s="75"/>
      <c r="GY616" s="75"/>
      <c r="GZ616" s="75"/>
      <c r="HA616" s="75"/>
      <c r="HB616" s="75"/>
      <c r="HC616" s="75"/>
      <c r="HD616" s="75"/>
      <c r="HE616" s="75"/>
      <c r="HF616" s="75"/>
      <c r="HG616" s="75"/>
      <c r="HH616" s="75"/>
      <c r="HI616" s="75"/>
      <c r="HJ616" s="75"/>
      <c r="HK616" s="75"/>
      <c r="HL616" s="75"/>
      <c r="HM616" s="75"/>
    </row>
    <row r="617" spans="5:221" ht="18" customHeight="1" x14ac:dyDescent="0.2">
      <c r="E617" s="54"/>
      <c r="F617" s="54"/>
      <c r="GW617" s="75"/>
      <c r="GX617" s="75"/>
      <c r="GY617" s="75"/>
      <c r="GZ617" s="75"/>
      <c r="HA617" s="75"/>
      <c r="HB617" s="75"/>
      <c r="HC617" s="75"/>
      <c r="HD617" s="75"/>
      <c r="HE617" s="75"/>
      <c r="HF617" s="75"/>
      <c r="HG617" s="75"/>
      <c r="HH617" s="75"/>
      <c r="HI617" s="75"/>
      <c r="HJ617" s="75"/>
      <c r="HK617" s="75"/>
      <c r="HL617" s="75"/>
      <c r="HM617" s="75"/>
    </row>
    <row r="618" spans="5:221" ht="18" customHeight="1" x14ac:dyDescent="0.2">
      <c r="E618" s="54"/>
      <c r="F618" s="54"/>
      <c r="GW618" s="75"/>
      <c r="GX618" s="75"/>
      <c r="GY618" s="75"/>
      <c r="GZ618" s="75"/>
      <c r="HA618" s="75"/>
      <c r="HB618" s="75"/>
      <c r="HC618" s="75"/>
      <c r="HD618" s="75"/>
      <c r="HE618" s="75"/>
      <c r="HF618" s="75"/>
      <c r="HG618" s="75"/>
      <c r="HH618" s="75"/>
      <c r="HI618" s="75"/>
      <c r="HJ618" s="75"/>
      <c r="HK618" s="75"/>
      <c r="HL618" s="75"/>
      <c r="HM618" s="75"/>
    </row>
    <row r="619" spans="5:221" ht="18" customHeight="1" x14ac:dyDescent="0.2">
      <c r="E619" s="54"/>
      <c r="F619" s="54"/>
      <c r="GW619" s="75"/>
      <c r="GX619" s="75"/>
      <c r="GY619" s="75"/>
      <c r="GZ619" s="75"/>
      <c r="HA619" s="75"/>
      <c r="HB619" s="75"/>
      <c r="HC619" s="75"/>
      <c r="HD619" s="75"/>
      <c r="HE619" s="75"/>
      <c r="HF619" s="75"/>
      <c r="HG619" s="75"/>
      <c r="HH619" s="75"/>
      <c r="HI619" s="75"/>
      <c r="HJ619" s="75"/>
      <c r="HK619" s="75"/>
      <c r="HL619" s="75"/>
      <c r="HM619" s="75"/>
    </row>
    <row r="620" spans="5:221" ht="18" customHeight="1" x14ac:dyDescent="0.2">
      <c r="E620" s="54"/>
      <c r="F620" s="54"/>
      <c r="GW620" s="75"/>
      <c r="GX620" s="75"/>
      <c r="GY620" s="75"/>
      <c r="GZ620" s="75"/>
      <c r="HA620" s="75"/>
      <c r="HB620" s="75"/>
      <c r="HC620" s="75"/>
      <c r="HD620" s="75"/>
      <c r="HE620" s="75"/>
      <c r="HF620" s="75"/>
      <c r="HG620" s="75"/>
      <c r="HH620" s="75"/>
      <c r="HI620" s="75"/>
      <c r="HJ620" s="75"/>
      <c r="HK620" s="75"/>
      <c r="HL620" s="75"/>
      <c r="HM620" s="75"/>
    </row>
    <row r="621" spans="5:221" ht="18" customHeight="1" x14ac:dyDescent="0.2">
      <c r="E621" s="54"/>
      <c r="F621" s="54"/>
      <c r="GW621" s="75"/>
      <c r="GX621" s="75"/>
      <c r="GY621" s="75"/>
      <c r="GZ621" s="75"/>
      <c r="HA621" s="75"/>
      <c r="HB621" s="75"/>
      <c r="HC621" s="75"/>
      <c r="HD621" s="75"/>
      <c r="HE621" s="75"/>
      <c r="HF621" s="75"/>
      <c r="HG621" s="75"/>
      <c r="HH621" s="75"/>
      <c r="HI621" s="75"/>
      <c r="HJ621" s="75"/>
      <c r="HK621" s="75"/>
      <c r="HL621" s="75"/>
      <c r="HM621" s="75"/>
    </row>
    <row r="622" spans="5:221" ht="18" customHeight="1" x14ac:dyDescent="0.2">
      <c r="E622" s="54"/>
      <c r="F622" s="54"/>
      <c r="GW622" s="75"/>
      <c r="GX622" s="75"/>
      <c r="GY622" s="75"/>
      <c r="GZ622" s="75"/>
      <c r="HA622" s="75"/>
      <c r="HB622" s="75"/>
      <c r="HC622" s="75"/>
      <c r="HD622" s="75"/>
      <c r="HE622" s="75"/>
      <c r="HF622" s="75"/>
      <c r="HG622" s="75"/>
      <c r="HH622" s="75"/>
      <c r="HI622" s="75"/>
      <c r="HJ622" s="75"/>
      <c r="HK622" s="75"/>
      <c r="HL622" s="75"/>
      <c r="HM622" s="75"/>
    </row>
    <row r="623" spans="5:221" ht="18" customHeight="1" x14ac:dyDescent="0.2">
      <c r="E623" s="54"/>
      <c r="F623" s="54"/>
      <c r="GW623" s="75"/>
      <c r="GX623" s="75"/>
      <c r="GY623" s="75"/>
      <c r="GZ623" s="75"/>
      <c r="HA623" s="75"/>
      <c r="HB623" s="75"/>
      <c r="HC623" s="75"/>
      <c r="HD623" s="75"/>
      <c r="HE623" s="75"/>
      <c r="HF623" s="75"/>
      <c r="HG623" s="75"/>
      <c r="HH623" s="75"/>
      <c r="HI623" s="75"/>
      <c r="HJ623" s="75"/>
      <c r="HK623" s="75"/>
      <c r="HL623" s="75"/>
      <c r="HM623" s="75"/>
    </row>
    <row r="624" spans="5:221" ht="18" customHeight="1" x14ac:dyDescent="0.2">
      <c r="E624" s="54"/>
      <c r="F624" s="54"/>
      <c r="GW624" s="75"/>
      <c r="GX624" s="75"/>
      <c r="GY624" s="75"/>
      <c r="GZ624" s="75"/>
      <c r="HA624" s="75"/>
      <c r="HB624" s="75"/>
      <c r="HC624" s="75"/>
      <c r="HD624" s="75"/>
      <c r="HE624" s="75"/>
      <c r="HF624" s="75"/>
      <c r="HG624" s="75"/>
      <c r="HH624" s="75"/>
      <c r="HI624" s="75"/>
      <c r="HJ624" s="75"/>
      <c r="HK624" s="75"/>
      <c r="HL624" s="75"/>
      <c r="HM624" s="75"/>
    </row>
    <row r="625" spans="5:221" ht="18" customHeight="1" x14ac:dyDescent="0.2">
      <c r="E625" s="54"/>
      <c r="F625" s="54"/>
      <c r="GW625" s="75"/>
      <c r="GX625" s="75"/>
      <c r="GY625" s="75"/>
      <c r="GZ625" s="75"/>
      <c r="HA625" s="75"/>
      <c r="HB625" s="75"/>
      <c r="HC625" s="75"/>
      <c r="HD625" s="75"/>
      <c r="HE625" s="75"/>
      <c r="HF625" s="75"/>
      <c r="HG625" s="75"/>
      <c r="HH625" s="75"/>
      <c r="HI625" s="75"/>
      <c r="HJ625" s="75"/>
      <c r="HK625" s="75"/>
      <c r="HL625" s="75"/>
      <c r="HM625" s="75"/>
    </row>
    <row r="626" spans="5:221" ht="18" customHeight="1" x14ac:dyDescent="0.2">
      <c r="E626" s="54"/>
      <c r="F626" s="54"/>
      <c r="GW626" s="75"/>
      <c r="GX626" s="75"/>
      <c r="GY626" s="75"/>
      <c r="GZ626" s="75"/>
      <c r="HA626" s="75"/>
      <c r="HB626" s="75"/>
      <c r="HC626" s="75"/>
      <c r="HD626" s="75"/>
      <c r="HE626" s="75"/>
      <c r="HF626" s="75"/>
      <c r="HG626" s="75"/>
      <c r="HH626" s="75"/>
      <c r="HI626" s="75"/>
      <c r="HJ626" s="75"/>
      <c r="HK626" s="75"/>
      <c r="HL626" s="75"/>
      <c r="HM626" s="75"/>
    </row>
    <row r="627" spans="5:221" ht="18" customHeight="1" x14ac:dyDescent="0.2">
      <c r="E627" s="54"/>
      <c r="F627" s="54"/>
      <c r="GW627" s="75"/>
      <c r="GX627" s="75"/>
      <c r="GY627" s="75"/>
      <c r="GZ627" s="75"/>
      <c r="HA627" s="75"/>
      <c r="HB627" s="75"/>
      <c r="HC627" s="75"/>
      <c r="HD627" s="75"/>
      <c r="HE627" s="75"/>
      <c r="HF627" s="75"/>
      <c r="HG627" s="75"/>
      <c r="HH627" s="75"/>
      <c r="HI627" s="75"/>
      <c r="HJ627" s="75"/>
      <c r="HK627" s="75"/>
      <c r="HL627" s="75"/>
      <c r="HM627" s="75"/>
    </row>
    <row r="628" spans="5:221" ht="18" customHeight="1" x14ac:dyDescent="0.2">
      <c r="E628" s="54"/>
      <c r="F628" s="54"/>
      <c r="GW628" s="75"/>
      <c r="GX628" s="75"/>
      <c r="GY628" s="75"/>
      <c r="GZ628" s="75"/>
      <c r="HA628" s="75"/>
      <c r="HB628" s="75"/>
      <c r="HC628" s="75"/>
      <c r="HD628" s="75"/>
      <c r="HE628" s="75"/>
      <c r="HF628" s="75"/>
      <c r="HG628" s="75"/>
      <c r="HH628" s="75"/>
      <c r="HI628" s="75"/>
      <c r="HJ628" s="75"/>
      <c r="HK628" s="75"/>
      <c r="HL628" s="75"/>
      <c r="HM628" s="75"/>
    </row>
    <row r="629" spans="5:221" ht="18" customHeight="1" x14ac:dyDescent="0.2">
      <c r="E629" s="54"/>
      <c r="F629" s="54"/>
      <c r="GW629" s="75"/>
      <c r="GX629" s="75"/>
      <c r="GY629" s="75"/>
      <c r="GZ629" s="75"/>
      <c r="HA629" s="75"/>
      <c r="HB629" s="75"/>
      <c r="HC629" s="75"/>
      <c r="HD629" s="75"/>
      <c r="HE629" s="75"/>
      <c r="HF629" s="75"/>
      <c r="HG629" s="75"/>
      <c r="HH629" s="75"/>
      <c r="HI629" s="75"/>
      <c r="HJ629" s="75"/>
      <c r="HK629" s="75"/>
      <c r="HL629" s="75"/>
      <c r="HM629" s="75"/>
    </row>
    <row r="630" spans="5:221" ht="18" customHeight="1" x14ac:dyDescent="0.2">
      <c r="E630" s="54"/>
      <c r="F630" s="54"/>
      <c r="GW630" s="75"/>
      <c r="GX630" s="75"/>
      <c r="GY630" s="75"/>
      <c r="GZ630" s="75"/>
      <c r="HA630" s="75"/>
      <c r="HB630" s="75"/>
      <c r="HC630" s="75"/>
      <c r="HD630" s="75"/>
      <c r="HE630" s="75"/>
      <c r="HF630" s="75"/>
      <c r="HG630" s="75"/>
      <c r="HH630" s="75"/>
      <c r="HI630" s="75"/>
      <c r="HJ630" s="75"/>
      <c r="HK630" s="75"/>
      <c r="HL630" s="75"/>
      <c r="HM630" s="75"/>
    </row>
    <row r="631" spans="5:221" ht="18" customHeight="1" x14ac:dyDescent="0.2">
      <c r="E631" s="54"/>
      <c r="F631" s="54"/>
      <c r="GW631" s="75"/>
      <c r="GX631" s="75"/>
      <c r="GY631" s="75"/>
      <c r="GZ631" s="75"/>
      <c r="HA631" s="75"/>
      <c r="HB631" s="75"/>
      <c r="HC631" s="75"/>
      <c r="HD631" s="75"/>
      <c r="HE631" s="75"/>
      <c r="HF631" s="75"/>
      <c r="HG631" s="75"/>
      <c r="HH631" s="75"/>
      <c r="HI631" s="75"/>
      <c r="HJ631" s="75"/>
      <c r="HK631" s="75"/>
      <c r="HL631" s="75"/>
      <c r="HM631" s="75"/>
    </row>
    <row r="632" spans="5:221" ht="18" customHeight="1" x14ac:dyDescent="0.2">
      <c r="E632" s="54"/>
      <c r="F632" s="54"/>
      <c r="GW632" s="75"/>
      <c r="GX632" s="75"/>
      <c r="GY632" s="75"/>
      <c r="GZ632" s="75"/>
      <c r="HA632" s="75"/>
      <c r="HB632" s="75"/>
      <c r="HC632" s="75"/>
      <c r="HD632" s="75"/>
      <c r="HE632" s="75"/>
      <c r="HF632" s="75"/>
      <c r="HG632" s="75"/>
      <c r="HH632" s="75"/>
      <c r="HI632" s="75"/>
      <c r="HJ632" s="75"/>
      <c r="HK632" s="75"/>
      <c r="HL632" s="75"/>
      <c r="HM632" s="75"/>
    </row>
    <row r="633" spans="5:221" ht="18" customHeight="1" x14ac:dyDescent="0.2">
      <c r="E633" s="54"/>
      <c r="F633" s="54"/>
      <c r="GW633" s="75"/>
      <c r="GX633" s="75"/>
      <c r="GY633" s="75"/>
      <c r="GZ633" s="75"/>
      <c r="HA633" s="75"/>
      <c r="HB633" s="75"/>
      <c r="HC633" s="75"/>
      <c r="HD633" s="75"/>
      <c r="HE633" s="75"/>
      <c r="HF633" s="75"/>
      <c r="HG633" s="75"/>
      <c r="HH633" s="75"/>
      <c r="HI633" s="75"/>
      <c r="HJ633" s="75"/>
      <c r="HK633" s="75"/>
      <c r="HL633" s="75"/>
      <c r="HM633" s="75"/>
    </row>
    <row r="634" spans="5:221" ht="18" customHeight="1" x14ac:dyDescent="0.2">
      <c r="E634" s="54"/>
      <c r="F634" s="54"/>
      <c r="GW634" s="75"/>
      <c r="GX634" s="75"/>
      <c r="GY634" s="75"/>
      <c r="GZ634" s="75"/>
      <c r="HA634" s="75"/>
      <c r="HB634" s="75"/>
      <c r="HC634" s="75"/>
      <c r="HD634" s="75"/>
      <c r="HE634" s="75"/>
      <c r="HF634" s="75"/>
      <c r="HG634" s="75"/>
      <c r="HH634" s="75"/>
      <c r="HI634" s="75"/>
      <c r="HJ634" s="75"/>
      <c r="HK634" s="75"/>
      <c r="HL634" s="75"/>
      <c r="HM634" s="75"/>
    </row>
    <row r="635" spans="5:221" ht="18" customHeight="1" x14ac:dyDescent="0.2">
      <c r="E635" s="54"/>
      <c r="F635" s="54"/>
      <c r="GW635" s="75"/>
      <c r="GX635" s="75"/>
      <c r="GY635" s="75"/>
      <c r="GZ635" s="75"/>
      <c r="HA635" s="75"/>
      <c r="HB635" s="75"/>
      <c r="HC635" s="75"/>
      <c r="HD635" s="75"/>
      <c r="HE635" s="75"/>
      <c r="HF635" s="75"/>
      <c r="HG635" s="75"/>
      <c r="HH635" s="75"/>
      <c r="HI635" s="75"/>
      <c r="HJ635" s="75"/>
      <c r="HK635" s="75"/>
      <c r="HL635" s="75"/>
      <c r="HM635" s="75"/>
    </row>
    <row r="636" spans="5:221" ht="18" customHeight="1" x14ac:dyDescent="0.2">
      <c r="E636" s="54"/>
      <c r="F636" s="54"/>
      <c r="GW636" s="75"/>
      <c r="GX636" s="75"/>
      <c r="GY636" s="75"/>
      <c r="GZ636" s="75"/>
      <c r="HA636" s="75"/>
      <c r="HB636" s="75"/>
      <c r="HC636" s="75"/>
      <c r="HD636" s="75"/>
      <c r="HE636" s="75"/>
      <c r="HF636" s="75"/>
      <c r="HG636" s="75"/>
      <c r="HH636" s="75"/>
      <c r="HI636" s="75"/>
      <c r="HJ636" s="75"/>
      <c r="HK636" s="75"/>
      <c r="HL636" s="75"/>
      <c r="HM636" s="75"/>
    </row>
    <row r="637" spans="5:221" ht="18" customHeight="1" x14ac:dyDescent="0.2">
      <c r="E637" s="54"/>
      <c r="F637" s="54"/>
      <c r="GW637" s="75"/>
      <c r="GX637" s="75"/>
      <c r="GY637" s="75"/>
      <c r="GZ637" s="75"/>
      <c r="HA637" s="75"/>
      <c r="HB637" s="75"/>
      <c r="HC637" s="75"/>
      <c r="HD637" s="75"/>
      <c r="HE637" s="75"/>
      <c r="HF637" s="75"/>
      <c r="HG637" s="75"/>
      <c r="HH637" s="75"/>
      <c r="HI637" s="75"/>
      <c r="HJ637" s="75"/>
      <c r="HK637" s="75"/>
      <c r="HL637" s="75"/>
      <c r="HM637" s="75"/>
    </row>
    <row r="638" spans="5:221" ht="18" customHeight="1" x14ac:dyDescent="0.2">
      <c r="E638" s="54"/>
      <c r="F638" s="54"/>
      <c r="GW638" s="75"/>
      <c r="GX638" s="75"/>
      <c r="GY638" s="75"/>
      <c r="GZ638" s="75"/>
      <c r="HA638" s="75"/>
      <c r="HB638" s="75"/>
      <c r="HC638" s="75"/>
      <c r="HD638" s="75"/>
      <c r="HE638" s="75"/>
      <c r="HF638" s="75"/>
      <c r="HG638" s="75"/>
      <c r="HH638" s="75"/>
      <c r="HI638" s="75"/>
      <c r="HJ638" s="75"/>
      <c r="HK638" s="75"/>
      <c r="HL638" s="75"/>
      <c r="HM638" s="75"/>
    </row>
    <row r="639" spans="5:221" ht="18" customHeight="1" x14ac:dyDescent="0.2">
      <c r="E639" s="54"/>
      <c r="F639" s="54"/>
      <c r="GW639" s="75"/>
      <c r="GX639" s="75"/>
      <c r="GY639" s="75"/>
      <c r="GZ639" s="75"/>
      <c r="HA639" s="75"/>
      <c r="HB639" s="75"/>
      <c r="HC639" s="75"/>
      <c r="HD639" s="75"/>
      <c r="HE639" s="75"/>
      <c r="HF639" s="75"/>
      <c r="HG639" s="75"/>
      <c r="HH639" s="75"/>
      <c r="HI639" s="75"/>
      <c r="HJ639" s="75"/>
      <c r="HK639" s="75"/>
      <c r="HL639" s="75"/>
      <c r="HM639" s="75"/>
    </row>
    <row r="640" spans="5:221" ht="18" customHeight="1" x14ac:dyDescent="0.2">
      <c r="E640" s="54"/>
      <c r="F640" s="54"/>
      <c r="GW640" s="75"/>
      <c r="GX640" s="75"/>
      <c r="GY640" s="75"/>
      <c r="GZ640" s="75"/>
      <c r="HA640" s="75"/>
      <c r="HB640" s="75"/>
      <c r="HC640" s="75"/>
      <c r="HD640" s="75"/>
      <c r="HE640" s="75"/>
      <c r="HF640" s="75"/>
      <c r="HG640" s="75"/>
      <c r="HH640" s="75"/>
      <c r="HI640" s="75"/>
      <c r="HJ640" s="75"/>
      <c r="HK640" s="75"/>
      <c r="HL640" s="75"/>
      <c r="HM640" s="75"/>
    </row>
    <row r="641" spans="5:221" ht="18" customHeight="1" x14ac:dyDescent="0.2">
      <c r="E641" s="54"/>
      <c r="F641" s="54"/>
      <c r="GW641" s="75"/>
      <c r="GX641" s="75"/>
      <c r="GY641" s="75"/>
      <c r="GZ641" s="75"/>
      <c r="HA641" s="75"/>
      <c r="HB641" s="75"/>
      <c r="HC641" s="75"/>
      <c r="HD641" s="75"/>
      <c r="HE641" s="75"/>
      <c r="HF641" s="75"/>
      <c r="HG641" s="75"/>
      <c r="HH641" s="75"/>
      <c r="HI641" s="75"/>
      <c r="HJ641" s="75"/>
      <c r="HK641" s="75"/>
      <c r="HL641" s="75"/>
      <c r="HM641" s="75"/>
    </row>
    <row r="642" spans="5:221" ht="18" customHeight="1" x14ac:dyDescent="0.2">
      <c r="E642" s="54"/>
      <c r="F642" s="54"/>
      <c r="GW642" s="75"/>
      <c r="GX642" s="75"/>
      <c r="GY642" s="75"/>
      <c r="GZ642" s="75"/>
      <c r="HA642" s="75"/>
      <c r="HB642" s="75"/>
      <c r="HC642" s="75"/>
      <c r="HD642" s="75"/>
      <c r="HE642" s="75"/>
      <c r="HF642" s="75"/>
      <c r="HG642" s="75"/>
      <c r="HH642" s="75"/>
      <c r="HI642" s="75"/>
      <c r="HJ642" s="75"/>
      <c r="HK642" s="75"/>
      <c r="HL642" s="75"/>
      <c r="HM642" s="75"/>
    </row>
    <row r="643" spans="5:221" ht="18" customHeight="1" x14ac:dyDescent="0.2">
      <c r="E643" s="54"/>
      <c r="F643" s="54"/>
      <c r="GW643" s="75"/>
      <c r="GX643" s="75"/>
      <c r="GY643" s="75"/>
      <c r="GZ643" s="75"/>
      <c r="HA643" s="75"/>
      <c r="HB643" s="75"/>
      <c r="HC643" s="75"/>
      <c r="HD643" s="75"/>
      <c r="HE643" s="75"/>
      <c r="HF643" s="75"/>
      <c r="HG643" s="75"/>
      <c r="HH643" s="75"/>
      <c r="HI643" s="75"/>
      <c r="HJ643" s="75"/>
      <c r="HK643" s="75"/>
      <c r="HL643" s="75"/>
      <c r="HM643" s="75"/>
    </row>
    <row r="644" spans="5:221" ht="18" customHeight="1" x14ac:dyDescent="0.2">
      <c r="E644" s="54"/>
      <c r="F644" s="54"/>
      <c r="GW644" s="75"/>
      <c r="GX644" s="75"/>
      <c r="GY644" s="75"/>
      <c r="GZ644" s="75"/>
      <c r="HA644" s="75"/>
      <c r="HB644" s="75"/>
      <c r="HC644" s="75"/>
      <c r="HD644" s="75"/>
      <c r="HE644" s="75"/>
      <c r="HF644" s="75"/>
      <c r="HG644" s="75"/>
      <c r="HH644" s="75"/>
      <c r="HI644" s="75"/>
      <c r="HJ644" s="75"/>
      <c r="HK644" s="75"/>
      <c r="HL644" s="75"/>
      <c r="HM644" s="75"/>
    </row>
    <row r="645" spans="5:221" ht="18" customHeight="1" x14ac:dyDescent="0.2">
      <c r="E645" s="54"/>
      <c r="F645" s="54"/>
      <c r="GW645" s="75"/>
      <c r="GX645" s="75"/>
      <c r="GY645" s="75"/>
      <c r="GZ645" s="75"/>
      <c r="HA645" s="75"/>
      <c r="HB645" s="75"/>
      <c r="HC645" s="75"/>
      <c r="HD645" s="75"/>
      <c r="HE645" s="75"/>
      <c r="HF645" s="75"/>
      <c r="HG645" s="75"/>
      <c r="HH645" s="75"/>
      <c r="HI645" s="75"/>
      <c r="HJ645" s="75"/>
      <c r="HK645" s="75"/>
      <c r="HL645" s="75"/>
      <c r="HM645" s="75"/>
    </row>
    <row r="646" spans="5:221" ht="18" customHeight="1" x14ac:dyDescent="0.2">
      <c r="E646" s="54"/>
      <c r="F646" s="54"/>
      <c r="GW646" s="75"/>
      <c r="GX646" s="75"/>
      <c r="GY646" s="75"/>
      <c r="GZ646" s="75"/>
      <c r="HA646" s="75"/>
      <c r="HB646" s="75"/>
      <c r="HC646" s="75"/>
      <c r="HD646" s="75"/>
      <c r="HE646" s="75"/>
      <c r="HF646" s="75"/>
      <c r="HG646" s="75"/>
      <c r="HH646" s="75"/>
      <c r="HI646" s="75"/>
      <c r="HJ646" s="75"/>
      <c r="HK646" s="75"/>
      <c r="HL646" s="75"/>
      <c r="HM646" s="75"/>
    </row>
    <row r="647" spans="5:221" ht="18" customHeight="1" x14ac:dyDescent="0.2">
      <c r="E647" s="54"/>
      <c r="F647" s="54"/>
      <c r="GW647" s="75"/>
      <c r="GX647" s="75"/>
      <c r="GY647" s="75"/>
      <c r="GZ647" s="75"/>
      <c r="HA647" s="75"/>
      <c r="HB647" s="75"/>
      <c r="HC647" s="75"/>
      <c r="HD647" s="75"/>
      <c r="HE647" s="75"/>
      <c r="HF647" s="75"/>
      <c r="HG647" s="75"/>
      <c r="HH647" s="75"/>
      <c r="HI647" s="75"/>
      <c r="HJ647" s="75"/>
      <c r="HK647" s="75"/>
      <c r="HL647" s="75"/>
      <c r="HM647" s="75"/>
    </row>
    <row r="648" spans="5:221" ht="18" customHeight="1" x14ac:dyDescent="0.2">
      <c r="E648" s="54"/>
      <c r="F648" s="54"/>
      <c r="GW648" s="75"/>
      <c r="GX648" s="75"/>
      <c r="GY648" s="75"/>
      <c r="GZ648" s="75"/>
      <c r="HA648" s="75"/>
      <c r="HB648" s="75"/>
      <c r="HC648" s="75"/>
      <c r="HD648" s="75"/>
      <c r="HE648" s="75"/>
      <c r="HF648" s="75"/>
      <c r="HG648" s="75"/>
      <c r="HH648" s="75"/>
      <c r="HI648" s="75"/>
      <c r="HJ648" s="75"/>
      <c r="HK648" s="75"/>
      <c r="HL648" s="75"/>
      <c r="HM648" s="75"/>
    </row>
    <row r="649" spans="5:221" ht="18" customHeight="1" x14ac:dyDescent="0.2">
      <c r="E649" s="54"/>
      <c r="F649" s="54"/>
      <c r="GW649" s="75"/>
      <c r="GX649" s="75"/>
      <c r="GY649" s="75"/>
      <c r="GZ649" s="75"/>
      <c r="HA649" s="75"/>
      <c r="HB649" s="75"/>
      <c r="HC649" s="75"/>
      <c r="HD649" s="75"/>
      <c r="HE649" s="75"/>
      <c r="HF649" s="75"/>
      <c r="HG649" s="75"/>
      <c r="HH649" s="75"/>
      <c r="HI649" s="75"/>
      <c r="HJ649" s="75"/>
      <c r="HK649" s="75"/>
      <c r="HL649" s="75"/>
      <c r="HM649" s="75"/>
    </row>
    <row r="650" spans="5:221" ht="18" customHeight="1" x14ac:dyDescent="0.2">
      <c r="E650" s="54"/>
      <c r="F650" s="54"/>
      <c r="GW650" s="75"/>
      <c r="GX650" s="75"/>
      <c r="GY650" s="75"/>
      <c r="GZ650" s="75"/>
      <c r="HA650" s="75"/>
      <c r="HB650" s="75"/>
      <c r="HC650" s="75"/>
      <c r="HD650" s="75"/>
      <c r="HE650" s="75"/>
      <c r="HF650" s="75"/>
      <c r="HG650" s="75"/>
      <c r="HH650" s="75"/>
      <c r="HI650" s="75"/>
      <c r="HJ650" s="75"/>
      <c r="HK650" s="75"/>
      <c r="HL650" s="75"/>
      <c r="HM650" s="75"/>
    </row>
    <row r="651" spans="5:221" ht="18" customHeight="1" x14ac:dyDescent="0.2">
      <c r="E651" s="54"/>
      <c r="F651" s="54"/>
      <c r="GW651" s="75"/>
      <c r="GX651" s="75"/>
      <c r="GY651" s="75"/>
      <c r="GZ651" s="75"/>
      <c r="HA651" s="75"/>
      <c r="HB651" s="75"/>
      <c r="HC651" s="75"/>
      <c r="HD651" s="75"/>
      <c r="HE651" s="75"/>
      <c r="HF651" s="75"/>
      <c r="HG651" s="75"/>
      <c r="HH651" s="75"/>
      <c r="HI651" s="75"/>
      <c r="HJ651" s="75"/>
      <c r="HK651" s="75"/>
      <c r="HL651" s="75"/>
      <c r="HM651" s="75"/>
    </row>
    <row r="652" spans="5:221" ht="18" customHeight="1" x14ac:dyDescent="0.2">
      <c r="E652" s="54"/>
      <c r="F652" s="54"/>
      <c r="GW652" s="75"/>
      <c r="GX652" s="75"/>
      <c r="GY652" s="75"/>
      <c r="GZ652" s="75"/>
      <c r="HA652" s="75"/>
      <c r="HB652" s="75"/>
      <c r="HC652" s="75"/>
      <c r="HD652" s="75"/>
      <c r="HE652" s="75"/>
      <c r="HF652" s="75"/>
      <c r="HG652" s="75"/>
      <c r="HH652" s="75"/>
      <c r="HI652" s="75"/>
      <c r="HJ652" s="75"/>
      <c r="HK652" s="75"/>
      <c r="HL652" s="75"/>
      <c r="HM652" s="75"/>
    </row>
    <row r="653" spans="5:221" ht="18" customHeight="1" x14ac:dyDescent="0.2">
      <c r="E653" s="54"/>
      <c r="F653" s="54"/>
      <c r="GW653" s="75"/>
      <c r="GX653" s="75"/>
      <c r="GY653" s="75"/>
      <c r="GZ653" s="75"/>
      <c r="HA653" s="75"/>
      <c r="HB653" s="75"/>
      <c r="HC653" s="75"/>
      <c r="HD653" s="75"/>
      <c r="HE653" s="75"/>
      <c r="HF653" s="75"/>
      <c r="HG653" s="75"/>
      <c r="HH653" s="75"/>
      <c r="HI653" s="75"/>
      <c r="HJ653" s="75"/>
      <c r="HK653" s="75"/>
      <c r="HL653" s="75"/>
      <c r="HM653" s="75"/>
    </row>
    <row r="654" spans="5:221" ht="18" customHeight="1" x14ac:dyDescent="0.2">
      <c r="E654" s="54"/>
      <c r="F654" s="54"/>
      <c r="GW654" s="75"/>
      <c r="GX654" s="75"/>
      <c r="GY654" s="75"/>
      <c r="GZ654" s="75"/>
      <c r="HA654" s="75"/>
      <c r="HB654" s="75"/>
      <c r="HC654" s="75"/>
      <c r="HD654" s="75"/>
      <c r="HE654" s="75"/>
      <c r="HF654" s="75"/>
      <c r="HG654" s="75"/>
      <c r="HH654" s="75"/>
      <c r="HI654" s="75"/>
      <c r="HJ654" s="75"/>
      <c r="HK654" s="75"/>
      <c r="HL654" s="75"/>
      <c r="HM654" s="75"/>
    </row>
    <row r="655" spans="5:221" ht="18" customHeight="1" x14ac:dyDescent="0.2">
      <c r="E655" s="54"/>
      <c r="F655" s="54"/>
      <c r="GW655" s="75"/>
      <c r="GX655" s="75"/>
      <c r="GY655" s="75"/>
      <c r="GZ655" s="75"/>
      <c r="HA655" s="75"/>
      <c r="HB655" s="75"/>
      <c r="HC655" s="75"/>
      <c r="HD655" s="75"/>
      <c r="HE655" s="75"/>
      <c r="HF655" s="75"/>
      <c r="HG655" s="75"/>
      <c r="HH655" s="75"/>
      <c r="HI655" s="75"/>
      <c r="HJ655" s="75"/>
      <c r="HK655" s="75"/>
      <c r="HL655" s="75"/>
      <c r="HM655" s="75"/>
    </row>
    <row r="656" spans="5:221" ht="18" customHeight="1" x14ac:dyDescent="0.2">
      <c r="E656" s="54"/>
      <c r="F656" s="54"/>
      <c r="GW656" s="75"/>
      <c r="GX656" s="75"/>
      <c r="GY656" s="75"/>
      <c r="GZ656" s="75"/>
      <c r="HA656" s="75"/>
      <c r="HB656" s="75"/>
      <c r="HC656" s="75"/>
      <c r="HD656" s="75"/>
      <c r="HE656" s="75"/>
      <c r="HF656" s="75"/>
      <c r="HG656" s="75"/>
      <c r="HH656" s="75"/>
      <c r="HI656" s="75"/>
      <c r="HJ656" s="75"/>
      <c r="HK656" s="75"/>
      <c r="HL656" s="75"/>
      <c r="HM656" s="75"/>
    </row>
    <row r="657" spans="5:221" ht="18" customHeight="1" x14ac:dyDescent="0.2">
      <c r="E657" s="54"/>
      <c r="F657" s="54"/>
      <c r="GW657" s="75"/>
      <c r="GX657" s="75"/>
      <c r="GY657" s="75"/>
      <c r="GZ657" s="75"/>
      <c r="HA657" s="75"/>
      <c r="HB657" s="75"/>
      <c r="HC657" s="75"/>
      <c r="HD657" s="75"/>
      <c r="HE657" s="75"/>
      <c r="HF657" s="75"/>
      <c r="HG657" s="75"/>
      <c r="HH657" s="75"/>
      <c r="HI657" s="75"/>
      <c r="HJ657" s="75"/>
      <c r="HK657" s="75"/>
      <c r="HL657" s="75"/>
      <c r="HM657" s="75"/>
    </row>
    <row r="658" spans="5:221" ht="18" customHeight="1" x14ac:dyDescent="0.2">
      <c r="E658" s="54"/>
      <c r="F658" s="54"/>
      <c r="GW658" s="75"/>
      <c r="GX658" s="75"/>
      <c r="GY658" s="75"/>
      <c r="GZ658" s="75"/>
      <c r="HA658" s="75"/>
      <c r="HB658" s="75"/>
      <c r="HC658" s="75"/>
      <c r="HD658" s="75"/>
      <c r="HE658" s="75"/>
      <c r="HF658" s="75"/>
      <c r="HG658" s="75"/>
      <c r="HH658" s="75"/>
      <c r="HI658" s="75"/>
      <c r="HJ658" s="75"/>
      <c r="HK658" s="75"/>
      <c r="HL658" s="75"/>
      <c r="HM658" s="75"/>
    </row>
    <row r="659" spans="5:221" ht="18" customHeight="1" x14ac:dyDescent="0.2">
      <c r="E659" s="54"/>
      <c r="F659" s="54"/>
      <c r="GW659" s="75"/>
      <c r="GX659" s="75"/>
      <c r="GY659" s="75"/>
      <c r="GZ659" s="75"/>
      <c r="HA659" s="75"/>
      <c r="HB659" s="75"/>
      <c r="HC659" s="75"/>
      <c r="HD659" s="75"/>
      <c r="HE659" s="75"/>
      <c r="HF659" s="75"/>
      <c r="HG659" s="75"/>
      <c r="HH659" s="75"/>
      <c r="HI659" s="75"/>
      <c r="HJ659" s="75"/>
      <c r="HK659" s="75"/>
      <c r="HL659" s="75"/>
      <c r="HM659" s="75"/>
    </row>
    <row r="660" spans="5:221" ht="18" customHeight="1" x14ac:dyDescent="0.2">
      <c r="E660" s="54"/>
      <c r="F660" s="54"/>
      <c r="GW660" s="75"/>
      <c r="GX660" s="75"/>
      <c r="GY660" s="75"/>
      <c r="GZ660" s="75"/>
      <c r="HA660" s="75"/>
      <c r="HB660" s="75"/>
      <c r="HC660" s="75"/>
      <c r="HD660" s="75"/>
      <c r="HE660" s="75"/>
      <c r="HF660" s="75"/>
      <c r="HG660" s="75"/>
      <c r="HH660" s="75"/>
      <c r="HI660" s="75"/>
      <c r="HJ660" s="75"/>
      <c r="HK660" s="75"/>
      <c r="HL660" s="75"/>
      <c r="HM660" s="75"/>
    </row>
    <row r="661" spans="5:221" ht="18" customHeight="1" x14ac:dyDescent="0.2">
      <c r="E661" s="54"/>
      <c r="F661" s="54"/>
      <c r="GW661" s="75"/>
      <c r="GX661" s="75"/>
      <c r="GY661" s="75"/>
      <c r="GZ661" s="75"/>
      <c r="HA661" s="75"/>
      <c r="HB661" s="75"/>
      <c r="HC661" s="75"/>
      <c r="HD661" s="75"/>
      <c r="HE661" s="75"/>
      <c r="HF661" s="75"/>
      <c r="HG661" s="75"/>
      <c r="HH661" s="75"/>
      <c r="HI661" s="75"/>
      <c r="HJ661" s="75"/>
      <c r="HK661" s="75"/>
      <c r="HL661" s="75"/>
      <c r="HM661" s="75"/>
    </row>
    <row r="662" spans="5:221" ht="18" customHeight="1" x14ac:dyDescent="0.2">
      <c r="E662" s="54"/>
      <c r="F662" s="54"/>
      <c r="GW662" s="75"/>
      <c r="GX662" s="75"/>
      <c r="GY662" s="75"/>
      <c r="GZ662" s="75"/>
      <c r="HA662" s="75"/>
      <c r="HB662" s="75"/>
      <c r="HC662" s="75"/>
      <c r="HD662" s="75"/>
      <c r="HE662" s="75"/>
      <c r="HF662" s="75"/>
      <c r="HG662" s="75"/>
      <c r="HH662" s="75"/>
      <c r="HI662" s="75"/>
      <c r="HJ662" s="75"/>
      <c r="HK662" s="75"/>
      <c r="HL662" s="75"/>
      <c r="HM662" s="75"/>
    </row>
    <row r="663" spans="5:221" ht="18" customHeight="1" x14ac:dyDescent="0.2">
      <c r="E663" s="54"/>
      <c r="F663" s="54"/>
      <c r="GW663" s="75"/>
      <c r="GX663" s="75"/>
      <c r="GY663" s="75"/>
      <c r="GZ663" s="75"/>
      <c r="HA663" s="75"/>
      <c r="HB663" s="75"/>
      <c r="HC663" s="75"/>
      <c r="HD663" s="75"/>
      <c r="HE663" s="75"/>
      <c r="HF663" s="75"/>
      <c r="HG663" s="75"/>
      <c r="HH663" s="75"/>
      <c r="HI663" s="75"/>
      <c r="HJ663" s="75"/>
      <c r="HK663" s="75"/>
      <c r="HL663" s="75"/>
      <c r="HM663" s="75"/>
    </row>
    <row r="664" spans="5:221" ht="18" customHeight="1" x14ac:dyDescent="0.2">
      <c r="E664" s="54"/>
      <c r="F664" s="54"/>
      <c r="GW664" s="75"/>
      <c r="GX664" s="75"/>
      <c r="GY664" s="75"/>
      <c r="GZ664" s="75"/>
      <c r="HA664" s="75"/>
      <c r="HB664" s="75"/>
      <c r="HC664" s="75"/>
      <c r="HD664" s="75"/>
      <c r="HE664" s="75"/>
      <c r="HF664" s="75"/>
      <c r="HG664" s="75"/>
      <c r="HH664" s="75"/>
      <c r="HI664" s="75"/>
      <c r="HJ664" s="75"/>
      <c r="HK664" s="75"/>
      <c r="HL664" s="75"/>
      <c r="HM664" s="75"/>
    </row>
    <row r="665" spans="5:221" ht="18" customHeight="1" x14ac:dyDescent="0.2">
      <c r="E665" s="54"/>
      <c r="F665" s="54"/>
      <c r="GW665" s="75"/>
      <c r="GX665" s="75"/>
      <c r="GY665" s="75"/>
      <c r="GZ665" s="75"/>
      <c r="HA665" s="75"/>
      <c r="HB665" s="75"/>
      <c r="HC665" s="75"/>
      <c r="HD665" s="75"/>
      <c r="HE665" s="75"/>
      <c r="HF665" s="75"/>
      <c r="HG665" s="75"/>
      <c r="HH665" s="75"/>
      <c r="HI665" s="75"/>
      <c r="HJ665" s="75"/>
      <c r="HK665" s="75"/>
      <c r="HL665" s="75"/>
      <c r="HM665" s="75"/>
    </row>
    <row r="666" spans="5:221" ht="18" customHeight="1" x14ac:dyDescent="0.2">
      <c r="E666" s="54"/>
      <c r="F666" s="54"/>
      <c r="GW666" s="75"/>
      <c r="GX666" s="75"/>
      <c r="GY666" s="75"/>
      <c r="GZ666" s="75"/>
      <c r="HA666" s="75"/>
      <c r="HB666" s="75"/>
      <c r="HC666" s="75"/>
      <c r="HD666" s="75"/>
      <c r="HE666" s="75"/>
      <c r="HF666" s="75"/>
      <c r="HG666" s="75"/>
      <c r="HH666" s="75"/>
      <c r="HI666" s="75"/>
      <c r="HJ666" s="75"/>
      <c r="HK666" s="75"/>
      <c r="HL666" s="75"/>
      <c r="HM666" s="75"/>
    </row>
    <row r="667" spans="5:221" ht="18" customHeight="1" x14ac:dyDescent="0.2">
      <c r="E667" s="54"/>
      <c r="F667" s="54"/>
      <c r="GW667" s="75"/>
      <c r="GX667" s="75"/>
      <c r="GY667" s="75"/>
      <c r="GZ667" s="75"/>
      <c r="HA667" s="75"/>
      <c r="HB667" s="75"/>
      <c r="HC667" s="75"/>
      <c r="HD667" s="75"/>
      <c r="HE667" s="75"/>
      <c r="HF667" s="75"/>
      <c r="HG667" s="75"/>
      <c r="HH667" s="75"/>
      <c r="HI667" s="75"/>
      <c r="HJ667" s="75"/>
      <c r="HK667" s="75"/>
      <c r="HL667" s="75"/>
      <c r="HM667" s="75"/>
    </row>
    <row r="668" spans="5:221" ht="18" customHeight="1" x14ac:dyDescent="0.2">
      <c r="E668" s="54"/>
      <c r="F668" s="54"/>
      <c r="GW668" s="75"/>
      <c r="GX668" s="75"/>
      <c r="GY668" s="75"/>
      <c r="GZ668" s="75"/>
      <c r="HA668" s="75"/>
      <c r="HB668" s="75"/>
      <c r="HC668" s="75"/>
      <c r="HD668" s="75"/>
      <c r="HE668" s="75"/>
      <c r="HF668" s="75"/>
      <c r="HG668" s="75"/>
      <c r="HH668" s="75"/>
      <c r="HI668" s="75"/>
      <c r="HJ668" s="75"/>
      <c r="HK668" s="75"/>
      <c r="HL668" s="75"/>
      <c r="HM668" s="75"/>
    </row>
    <row r="669" spans="5:221" ht="18" customHeight="1" x14ac:dyDescent="0.2">
      <c r="E669" s="54"/>
      <c r="F669" s="54"/>
      <c r="GW669" s="75"/>
      <c r="GX669" s="75"/>
      <c r="GY669" s="75"/>
      <c r="GZ669" s="75"/>
      <c r="HA669" s="75"/>
      <c r="HB669" s="75"/>
      <c r="HC669" s="75"/>
      <c r="HD669" s="75"/>
      <c r="HE669" s="75"/>
      <c r="HF669" s="75"/>
      <c r="HG669" s="75"/>
      <c r="HH669" s="75"/>
      <c r="HI669" s="75"/>
      <c r="HJ669" s="75"/>
      <c r="HK669" s="75"/>
      <c r="HL669" s="75"/>
      <c r="HM669" s="75"/>
    </row>
    <row r="670" spans="5:221" ht="18" customHeight="1" x14ac:dyDescent="0.2">
      <c r="E670" s="54"/>
      <c r="F670" s="54"/>
      <c r="GW670" s="75"/>
      <c r="GX670" s="75"/>
      <c r="GY670" s="75"/>
      <c r="GZ670" s="75"/>
      <c r="HA670" s="75"/>
      <c r="HB670" s="75"/>
      <c r="HC670" s="75"/>
      <c r="HD670" s="75"/>
      <c r="HE670" s="75"/>
      <c r="HF670" s="75"/>
      <c r="HG670" s="75"/>
      <c r="HH670" s="75"/>
      <c r="HI670" s="75"/>
      <c r="HJ670" s="75"/>
      <c r="HK670" s="75"/>
      <c r="HL670" s="75"/>
      <c r="HM670" s="75"/>
    </row>
    <row r="671" spans="5:221" ht="18" customHeight="1" x14ac:dyDescent="0.2">
      <c r="E671" s="54"/>
      <c r="F671" s="54"/>
      <c r="GW671" s="75"/>
      <c r="GX671" s="75"/>
      <c r="GY671" s="75"/>
      <c r="GZ671" s="75"/>
      <c r="HA671" s="75"/>
      <c r="HB671" s="75"/>
      <c r="HC671" s="75"/>
      <c r="HD671" s="75"/>
      <c r="HE671" s="75"/>
      <c r="HF671" s="75"/>
      <c r="HG671" s="75"/>
      <c r="HH671" s="75"/>
      <c r="HI671" s="75"/>
      <c r="HJ671" s="75"/>
      <c r="HK671" s="75"/>
      <c r="HL671" s="75"/>
      <c r="HM671" s="75"/>
    </row>
    <row r="672" spans="5:221" ht="18" customHeight="1" x14ac:dyDescent="0.2">
      <c r="E672" s="54"/>
      <c r="F672" s="54"/>
      <c r="GW672" s="75"/>
      <c r="GX672" s="75"/>
      <c r="GY672" s="75"/>
      <c r="GZ672" s="75"/>
      <c r="HA672" s="75"/>
      <c r="HB672" s="75"/>
      <c r="HC672" s="75"/>
      <c r="HD672" s="75"/>
      <c r="HE672" s="75"/>
      <c r="HF672" s="75"/>
      <c r="HG672" s="75"/>
      <c r="HH672" s="75"/>
      <c r="HI672" s="75"/>
      <c r="HJ672" s="75"/>
      <c r="HK672" s="75"/>
      <c r="HL672" s="75"/>
      <c r="HM672" s="75"/>
    </row>
    <row r="673" spans="5:221" ht="18" customHeight="1" x14ac:dyDescent="0.2">
      <c r="E673" s="54"/>
      <c r="F673" s="54"/>
      <c r="GW673" s="75"/>
      <c r="GX673" s="75"/>
      <c r="GY673" s="75"/>
      <c r="GZ673" s="75"/>
      <c r="HA673" s="75"/>
      <c r="HB673" s="75"/>
      <c r="HC673" s="75"/>
      <c r="HD673" s="75"/>
      <c r="HE673" s="75"/>
      <c r="HF673" s="75"/>
      <c r="HG673" s="75"/>
      <c r="HH673" s="75"/>
      <c r="HI673" s="75"/>
      <c r="HJ673" s="75"/>
      <c r="HK673" s="75"/>
      <c r="HL673" s="75"/>
      <c r="HM673" s="75"/>
    </row>
    <row r="674" spans="5:221" ht="18" customHeight="1" x14ac:dyDescent="0.2">
      <c r="E674" s="54"/>
      <c r="F674" s="54"/>
      <c r="GW674" s="75"/>
      <c r="GX674" s="75"/>
      <c r="GY674" s="75"/>
      <c r="GZ674" s="75"/>
      <c r="HA674" s="75"/>
      <c r="HB674" s="75"/>
      <c r="HC674" s="75"/>
      <c r="HD674" s="75"/>
      <c r="HE674" s="75"/>
      <c r="HF674" s="75"/>
      <c r="HG674" s="75"/>
      <c r="HH674" s="75"/>
      <c r="HI674" s="75"/>
      <c r="HJ674" s="75"/>
      <c r="HK674" s="75"/>
      <c r="HL674" s="75"/>
      <c r="HM674" s="75"/>
    </row>
    <row r="675" spans="5:221" ht="18" customHeight="1" x14ac:dyDescent="0.2">
      <c r="E675" s="54"/>
      <c r="F675" s="54"/>
      <c r="GW675" s="75"/>
      <c r="GX675" s="75"/>
      <c r="GY675" s="75"/>
      <c r="GZ675" s="75"/>
      <c r="HA675" s="75"/>
      <c r="HB675" s="75"/>
      <c r="HC675" s="75"/>
      <c r="HD675" s="75"/>
      <c r="HE675" s="75"/>
      <c r="HF675" s="75"/>
      <c r="HG675" s="75"/>
      <c r="HH675" s="75"/>
      <c r="HI675" s="75"/>
      <c r="HJ675" s="75"/>
      <c r="HK675" s="75"/>
      <c r="HL675" s="75"/>
      <c r="HM675" s="75"/>
    </row>
    <row r="676" spans="5:221" ht="18" customHeight="1" x14ac:dyDescent="0.2">
      <c r="E676" s="54"/>
      <c r="F676" s="54"/>
      <c r="GW676" s="75"/>
      <c r="GX676" s="75"/>
      <c r="GY676" s="75"/>
      <c r="GZ676" s="75"/>
      <c r="HA676" s="75"/>
      <c r="HB676" s="75"/>
      <c r="HC676" s="75"/>
      <c r="HD676" s="75"/>
      <c r="HE676" s="75"/>
      <c r="HF676" s="75"/>
      <c r="HG676" s="75"/>
      <c r="HH676" s="75"/>
      <c r="HI676" s="75"/>
      <c r="HJ676" s="75"/>
      <c r="HK676" s="75"/>
      <c r="HL676" s="75"/>
      <c r="HM676" s="75"/>
    </row>
    <row r="677" spans="5:221" ht="18" customHeight="1" x14ac:dyDescent="0.2">
      <c r="E677" s="54"/>
      <c r="F677" s="54"/>
      <c r="GW677" s="75"/>
      <c r="GX677" s="75"/>
      <c r="GY677" s="75"/>
      <c r="GZ677" s="75"/>
      <c r="HA677" s="75"/>
      <c r="HB677" s="75"/>
      <c r="HC677" s="75"/>
      <c r="HD677" s="75"/>
      <c r="HE677" s="75"/>
      <c r="HF677" s="75"/>
      <c r="HG677" s="75"/>
      <c r="HH677" s="75"/>
      <c r="HI677" s="75"/>
      <c r="HJ677" s="75"/>
      <c r="HK677" s="75"/>
      <c r="HL677" s="75"/>
      <c r="HM677" s="75"/>
    </row>
    <row r="678" spans="5:221" ht="18" customHeight="1" x14ac:dyDescent="0.2">
      <c r="E678" s="54"/>
      <c r="F678" s="54"/>
      <c r="GW678" s="75"/>
      <c r="GX678" s="75"/>
      <c r="GY678" s="75"/>
      <c r="GZ678" s="75"/>
      <c r="HA678" s="75"/>
      <c r="HB678" s="75"/>
      <c r="HC678" s="75"/>
      <c r="HD678" s="75"/>
      <c r="HE678" s="75"/>
      <c r="HF678" s="75"/>
      <c r="HG678" s="75"/>
      <c r="HH678" s="75"/>
      <c r="HI678" s="75"/>
      <c r="HJ678" s="75"/>
      <c r="HK678" s="75"/>
      <c r="HL678" s="75"/>
      <c r="HM678" s="75"/>
    </row>
    <row r="679" spans="5:221" ht="18" customHeight="1" x14ac:dyDescent="0.2">
      <c r="E679" s="54"/>
      <c r="F679" s="54"/>
      <c r="GW679" s="75"/>
      <c r="GX679" s="75"/>
      <c r="GY679" s="75"/>
      <c r="GZ679" s="75"/>
      <c r="HA679" s="75"/>
      <c r="HB679" s="75"/>
      <c r="HC679" s="75"/>
      <c r="HD679" s="75"/>
      <c r="HE679" s="75"/>
      <c r="HF679" s="75"/>
      <c r="HG679" s="75"/>
      <c r="HH679" s="75"/>
      <c r="HI679" s="75"/>
      <c r="HJ679" s="75"/>
      <c r="HK679" s="75"/>
      <c r="HL679" s="75"/>
      <c r="HM679" s="75"/>
    </row>
    <row r="680" spans="5:221" ht="18" customHeight="1" x14ac:dyDescent="0.2">
      <c r="E680" s="54"/>
      <c r="F680" s="54"/>
      <c r="GW680" s="75"/>
      <c r="GX680" s="75"/>
      <c r="GY680" s="75"/>
      <c r="GZ680" s="75"/>
      <c r="HA680" s="75"/>
      <c r="HB680" s="75"/>
      <c r="HC680" s="75"/>
      <c r="HD680" s="75"/>
      <c r="HE680" s="75"/>
      <c r="HF680" s="75"/>
      <c r="HG680" s="75"/>
      <c r="HH680" s="75"/>
      <c r="HI680" s="75"/>
      <c r="HJ680" s="75"/>
      <c r="HK680" s="75"/>
      <c r="HL680" s="75"/>
      <c r="HM680" s="75"/>
    </row>
    <row r="681" spans="5:221" ht="18" customHeight="1" x14ac:dyDescent="0.2">
      <c r="E681" s="54"/>
      <c r="F681" s="54"/>
      <c r="GW681" s="75"/>
      <c r="GX681" s="75"/>
      <c r="GY681" s="75"/>
      <c r="GZ681" s="75"/>
      <c r="HA681" s="75"/>
      <c r="HB681" s="75"/>
      <c r="HC681" s="75"/>
      <c r="HD681" s="75"/>
      <c r="HE681" s="75"/>
      <c r="HF681" s="75"/>
      <c r="HG681" s="75"/>
      <c r="HH681" s="75"/>
      <c r="HI681" s="75"/>
      <c r="HJ681" s="75"/>
      <c r="HK681" s="75"/>
      <c r="HL681" s="75"/>
      <c r="HM681" s="75"/>
    </row>
    <row r="682" spans="5:221" ht="18" customHeight="1" x14ac:dyDescent="0.2">
      <c r="E682" s="54"/>
      <c r="F682" s="54"/>
      <c r="GW682" s="75"/>
      <c r="GX682" s="75"/>
      <c r="GY682" s="75"/>
      <c r="GZ682" s="75"/>
      <c r="HA682" s="75"/>
      <c r="HB682" s="75"/>
      <c r="HC682" s="75"/>
      <c r="HD682" s="75"/>
      <c r="HE682" s="75"/>
      <c r="HF682" s="75"/>
      <c r="HG682" s="75"/>
      <c r="HH682" s="75"/>
      <c r="HI682" s="75"/>
      <c r="HJ682" s="75"/>
      <c r="HK682" s="75"/>
      <c r="HL682" s="75"/>
      <c r="HM682" s="75"/>
    </row>
    <row r="683" spans="5:221" ht="18" customHeight="1" x14ac:dyDescent="0.2">
      <c r="E683" s="54"/>
      <c r="F683" s="54"/>
      <c r="GW683" s="75"/>
      <c r="GX683" s="75"/>
      <c r="GY683" s="75"/>
      <c r="GZ683" s="75"/>
      <c r="HA683" s="75"/>
      <c r="HB683" s="75"/>
      <c r="HC683" s="75"/>
      <c r="HD683" s="75"/>
      <c r="HE683" s="75"/>
      <c r="HF683" s="75"/>
      <c r="HG683" s="75"/>
      <c r="HH683" s="75"/>
      <c r="HI683" s="75"/>
      <c r="HJ683" s="75"/>
      <c r="HK683" s="75"/>
      <c r="HL683" s="75"/>
      <c r="HM683" s="75"/>
    </row>
    <row r="684" spans="5:221" ht="18" customHeight="1" x14ac:dyDescent="0.2">
      <c r="E684" s="54"/>
      <c r="F684" s="54"/>
      <c r="GW684" s="75"/>
      <c r="GX684" s="75"/>
      <c r="GY684" s="75"/>
      <c r="GZ684" s="75"/>
      <c r="HA684" s="75"/>
      <c r="HB684" s="75"/>
      <c r="HC684" s="75"/>
      <c r="HD684" s="75"/>
      <c r="HE684" s="75"/>
      <c r="HF684" s="75"/>
      <c r="HG684" s="75"/>
      <c r="HH684" s="75"/>
      <c r="HI684" s="75"/>
      <c r="HJ684" s="75"/>
      <c r="HK684" s="75"/>
      <c r="HL684" s="75"/>
      <c r="HM684" s="75"/>
    </row>
    <row r="685" spans="5:221" ht="18" customHeight="1" x14ac:dyDescent="0.2">
      <c r="E685" s="54"/>
      <c r="F685" s="54"/>
      <c r="GW685" s="75"/>
      <c r="GX685" s="75"/>
      <c r="GY685" s="75"/>
      <c r="GZ685" s="75"/>
      <c r="HA685" s="75"/>
      <c r="HB685" s="75"/>
      <c r="HC685" s="75"/>
      <c r="HD685" s="75"/>
      <c r="HE685" s="75"/>
      <c r="HF685" s="75"/>
      <c r="HG685" s="75"/>
      <c r="HH685" s="75"/>
      <c r="HI685" s="75"/>
      <c r="HJ685" s="75"/>
      <c r="HK685" s="75"/>
      <c r="HL685" s="75"/>
      <c r="HM685" s="75"/>
    </row>
    <row r="686" spans="5:221" ht="18" customHeight="1" x14ac:dyDescent="0.2">
      <c r="E686" s="54"/>
      <c r="F686" s="54"/>
      <c r="GW686" s="75"/>
      <c r="GX686" s="75"/>
      <c r="GY686" s="75"/>
      <c r="GZ686" s="75"/>
      <c r="HA686" s="75"/>
      <c r="HB686" s="75"/>
      <c r="HC686" s="75"/>
      <c r="HD686" s="75"/>
      <c r="HE686" s="75"/>
      <c r="HF686" s="75"/>
      <c r="HG686" s="75"/>
      <c r="HH686" s="75"/>
      <c r="HI686" s="75"/>
      <c r="HJ686" s="75"/>
      <c r="HK686" s="75"/>
      <c r="HL686" s="75"/>
      <c r="HM686" s="75"/>
    </row>
    <row r="687" spans="5:221" ht="18" customHeight="1" x14ac:dyDescent="0.2">
      <c r="E687" s="54"/>
      <c r="F687" s="54"/>
      <c r="GW687" s="75"/>
      <c r="GX687" s="75"/>
      <c r="GY687" s="75"/>
      <c r="GZ687" s="75"/>
      <c r="HA687" s="75"/>
      <c r="HB687" s="75"/>
      <c r="HC687" s="75"/>
      <c r="HD687" s="75"/>
      <c r="HE687" s="75"/>
      <c r="HF687" s="75"/>
      <c r="HG687" s="75"/>
      <c r="HH687" s="75"/>
      <c r="HI687" s="75"/>
      <c r="HJ687" s="75"/>
      <c r="HK687" s="75"/>
      <c r="HL687" s="75"/>
      <c r="HM687" s="75"/>
    </row>
    <row r="688" spans="5:221" ht="18" customHeight="1" x14ac:dyDescent="0.2">
      <c r="E688" s="54"/>
      <c r="F688" s="54"/>
      <c r="GW688" s="75"/>
      <c r="GX688" s="75"/>
      <c r="GY688" s="75"/>
      <c r="GZ688" s="75"/>
      <c r="HA688" s="75"/>
      <c r="HB688" s="75"/>
      <c r="HC688" s="75"/>
      <c r="HD688" s="75"/>
      <c r="HE688" s="75"/>
      <c r="HF688" s="75"/>
      <c r="HG688" s="75"/>
      <c r="HH688" s="75"/>
      <c r="HI688" s="75"/>
      <c r="HJ688" s="75"/>
      <c r="HK688" s="75"/>
      <c r="HL688" s="75"/>
      <c r="HM688" s="75"/>
    </row>
    <row r="689" spans="5:221" ht="18" customHeight="1" x14ac:dyDescent="0.2">
      <c r="E689" s="54"/>
      <c r="F689" s="54"/>
      <c r="GW689" s="75"/>
      <c r="GX689" s="75"/>
      <c r="GY689" s="75"/>
      <c r="GZ689" s="75"/>
      <c r="HA689" s="75"/>
      <c r="HB689" s="75"/>
      <c r="HC689" s="75"/>
      <c r="HD689" s="75"/>
      <c r="HE689" s="75"/>
      <c r="HF689" s="75"/>
      <c r="HG689" s="75"/>
      <c r="HH689" s="75"/>
      <c r="HI689" s="75"/>
      <c r="HJ689" s="75"/>
      <c r="HK689" s="75"/>
      <c r="HL689" s="75"/>
      <c r="HM689" s="75"/>
    </row>
    <row r="690" spans="5:221" ht="18" customHeight="1" x14ac:dyDescent="0.2">
      <c r="E690" s="54"/>
      <c r="F690" s="54"/>
      <c r="GW690" s="75"/>
      <c r="GX690" s="75"/>
      <c r="GY690" s="75"/>
      <c r="GZ690" s="75"/>
      <c r="HA690" s="75"/>
      <c r="HB690" s="75"/>
      <c r="HC690" s="75"/>
      <c r="HD690" s="75"/>
      <c r="HE690" s="75"/>
      <c r="HF690" s="75"/>
      <c r="HG690" s="75"/>
      <c r="HH690" s="75"/>
      <c r="HI690" s="75"/>
      <c r="HJ690" s="75"/>
      <c r="HK690" s="75"/>
      <c r="HL690" s="75"/>
      <c r="HM690" s="75"/>
    </row>
    <row r="691" spans="5:221" ht="18" customHeight="1" x14ac:dyDescent="0.2">
      <c r="E691" s="54"/>
      <c r="F691" s="54"/>
      <c r="GW691" s="75"/>
      <c r="GX691" s="75"/>
      <c r="GY691" s="75"/>
      <c r="GZ691" s="75"/>
      <c r="HA691" s="75"/>
      <c r="HB691" s="75"/>
      <c r="HC691" s="75"/>
      <c r="HD691" s="75"/>
      <c r="HE691" s="75"/>
      <c r="HF691" s="75"/>
      <c r="HG691" s="75"/>
      <c r="HH691" s="75"/>
      <c r="HI691" s="75"/>
      <c r="HJ691" s="75"/>
      <c r="HK691" s="75"/>
      <c r="HL691" s="75"/>
      <c r="HM691" s="75"/>
    </row>
    <row r="692" spans="5:221" ht="18" customHeight="1" x14ac:dyDescent="0.2">
      <c r="E692" s="54"/>
      <c r="F692" s="54"/>
      <c r="GW692" s="75"/>
      <c r="GX692" s="75"/>
      <c r="GY692" s="75"/>
      <c r="GZ692" s="75"/>
      <c r="HA692" s="75"/>
      <c r="HB692" s="75"/>
      <c r="HC692" s="75"/>
      <c r="HD692" s="75"/>
      <c r="HE692" s="75"/>
      <c r="HF692" s="75"/>
      <c r="HG692" s="75"/>
      <c r="HH692" s="75"/>
      <c r="HI692" s="75"/>
      <c r="HJ692" s="75"/>
      <c r="HK692" s="75"/>
      <c r="HL692" s="75"/>
      <c r="HM692" s="75"/>
    </row>
    <row r="693" spans="5:221" ht="18" customHeight="1" x14ac:dyDescent="0.2">
      <c r="E693" s="54"/>
      <c r="F693" s="54"/>
      <c r="GW693" s="75"/>
      <c r="GX693" s="75"/>
      <c r="GY693" s="75"/>
      <c r="GZ693" s="75"/>
      <c r="HA693" s="75"/>
      <c r="HB693" s="75"/>
      <c r="HC693" s="75"/>
      <c r="HD693" s="75"/>
      <c r="HE693" s="75"/>
      <c r="HF693" s="75"/>
      <c r="HG693" s="75"/>
      <c r="HH693" s="75"/>
      <c r="HI693" s="75"/>
      <c r="HJ693" s="75"/>
      <c r="HK693" s="75"/>
      <c r="HL693" s="75"/>
      <c r="HM693" s="75"/>
    </row>
    <row r="694" spans="5:221" ht="18" customHeight="1" x14ac:dyDescent="0.2">
      <c r="E694" s="54"/>
      <c r="F694" s="54"/>
      <c r="GW694" s="75"/>
      <c r="GX694" s="75"/>
      <c r="GY694" s="75"/>
      <c r="GZ694" s="75"/>
      <c r="HA694" s="75"/>
      <c r="HB694" s="75"/>
      <c r="HC694" s="75"/>
      <c r="HD694" s="75"/>
      <c r="HE694" s="75"/>
      <c r="HF694" s="75"/>
      <c r="HG694" s="75"/>
      <c r="HH694" s="75"/>
      <c r="HI694" s="75"/>
      <c r="HJ694" s="75"/>
      <c r="HK694" s="75"/>
      <c r="HL694" s="75"/>
      <c r="HM694" s="75"/>
    </row>
    <row r="695" spans="5:221" ht="18" customHeight="1" x14ac:dyDescent="0.2">
      <c r="E695" s="54"/>
      <c r="F695" s="54"/>
      <c r="GW695" s="75"/>
      <c r="GX695" s="75"/>
      <c r="GY695" s="75"/>
      <c r="GZ695" s="75"/>
      <c r="HA695" s="75"/>
      <c r="HB695" s="75"/>
      <c r="HC695" s="75"/>
      <c r="HD695" s="75"/>
      <c r="HE695" s="75"/>
      <c r="HF695" s="75"/>
      <c r="HG695" s="75"/>
      <c r="HH695" s="75"/>
      <c r="HI695" s="75"/>
      <c r="HJ695" s="75"/>
      <c r="HK695" s="75"/>
      <c r="HL695" s="75"/>
      <c r="HM695" s="75"/>
    </row>
    <row r="696" spans="5:221" ht="18" customHeight="1" x14ac:dyDescent="0.2">
      <c r="E696" s="54"/>
      <c r="F696" s="54"/>
      <c r="GW696" s="75"/>
      <c r="GX696" s="75"/>
      <c r="GY696" s="75"/>
      <c r="GZ696" s="75"/>
      <c r="HA696" s="75"/>
      <c r="HB696" s="75"/>
      <c r="HC696" s="75"/>
      <c r="HD696" s="75"/>
      <c r="HE696" s="75"/>
      <c r="HF696" s="75"/>
      <c r="HG696" s="75"/>
      <c r="HH696" s="75"/>
      <c r="HI696" s="75"/>
      <c r="HJ696" s="75"/>
      <c r="HK696" s="75"/>
      <c r="HL696" s="75"/>
      <c r="HM696" s="75"/>
    </row>
    <row r="697" spans="5:221" ht="18" customHeight="1" x14ac:dyDescent="0.2">
      <c r="E697" s="54"/>
      <c r="F697" s="54"/>
      <c r="GW697" s="75"/>
      <c r="GX697" s="75"/>
      <c r="GY697" s="75"/>
      <c r="GZ697" s="75"/>
      <c r="HA697" s="75"/>
      <c r="HB697" s="75"/>
      <c r="HC697" s="75"/>
      <c r="HD697" s="75"/>
      <c r="HE697" s="75"/>
      <c r="HF697" s="75"/>
      <c r="HG697" s="75"/>
      <c r="HH697" s="75"/>
      <c r="HI697" s="75"/>
      <c r="HJ697" s="75"/>
      <c r="HK697" s="75"/>
      <c r="HL697" s="75"/>
      <c r="HM697" s="75"/>
    </row>
    <row r="698" spans="5:221" ht="18" customHeight="1" x14ac:dyDescent="0.2">
      <c r="E698" s="54"/>
      <c r="F698" s="54"/>
      <c r="GW698" s="75"/>
      <c r="GX698" s="75"/>
      <c r="GY698" s="75"/>
      <c r="GZ698" s="75"/>
      <c r="HA698" s="75"/>
      <c r="HB698" s="75"/>
      <c r="HC698" s="75"/>
      <c r="HD698" s="75"/>
      <c r="HE698" s="75"/>
      <c r="HF698" s="75"/>
      <c r="HG698" s="75"/>
      <c r="HH698" s="75"/>
      <c r="HI698" s="75"/>
      <c r="HJ698" s="75"/>
      <c r="HK698" s="75"/>
      <c r="HL698" s="75"/>
      <c r="HM698" s="75"/>
    </row>
    <row r="699" spans="5:221" ht="18" customHeight="1" x14ac:dyDescent="0.2">
      <c r="E699" s="54"/>
      <c r="F699" s="54"/>
      <c r="GW699" s="75"/>
      <c r="GX699" s="75"/>
      <c r="GY699" s="75"/>
      <c r="GZ699" s="75"/>
      <c r="HA699" s="75"/>
      <c r="HB699" s="75"/>
      <c r="HC699" s="75"/>
      <c r="HD699" s="75"/>
      <c r="HE699" s="75"/>
      <c r="HF699" s="75"/>
      <c r="HG699" s="75"/>
      <c r="HH699" s="75"/>
      <c r="HI699" s="75"/>
      <c r="HJ699" s="75"/>
      <c r="HK699" s="75"/>
      <c r="HL699" s="75"/>
      <c r="HM699" s="75"/>
    </row>
    <row r="700" spans="5:221" ht="18" customHeight="1" x14ac:dyDescent="0.2">
      <c r="E700" s="54"/>
      <c r="F700" s="54"/>
      <c r="GW700" s="75"/>
      <c r="GX700" s="75"/>
      <c r="GY700" s="75"/>
      <c r="GZ700" s="75"/>
      <c r="HA700" s="75"/>
      <c r="HB700" s="75"/>
      <c r="HC700" s="75"/>
      <c r="HD700" s="75"/>
      <c r="HE700" s="75"/>
      <c r="HF700" s="75"/>
      <c r="HG700" s="75"/>
      <c r="HH700" s="75"/>
      <c r="HI700" s="75"/>
      <c r="HJ700" s="75"/>
      <c r="HK700" s="75"/>
      <c r="HL700" s="75"/>
      <c r="HM700" s="75"/>
    </row>
    <row r="701" spans="5:221" ht="18" customHeight="1" x14ac:dyDescent="0.2">
      <c r="E701" s="54"/>
      <c r="F701" s="54"/>
      <c r="GW701" s="75"/>
      <c r="GX701" s="75"/>
      <c r="GY701" s="75"/>
      <c r="GZ701" s="75"/>
      <c r="HA701" s="75"/>
      <c r="HB701" s="75"/>
      <c r="HC701" s="75"/>
      <c r="HD701" s="75"/>
      <c r="HE701" s="75"/>
      <c r="HF701" s="75"/>
      <c r="HG701" s="75"/>
      <c r="HH701" s="75"/>
      <c r="HI701" s="75"/>
      <c r="HJ701" s="75"/>
      <c r="HK701" s="75"/>
      <c r="HL701" s="75"/>
      <c r="HM701" s="75"/>
    </row>
    <row r="702" spans="5:221" ht="18" customHeight="1" x14ac:dyDescent="0.2">
      <c r="E702" s="54"/>
      <c r="F702" s="54"/>
      <c r="GW702" s="75"/>
      <c r="GX702" s="75"/>
      <c r="GY702" s="75"/>
      <c r="GZ702" s="75"/>
      <c r="HA702" s="75"/>
      <c r="HB702" s="75"/>
      <c r="HC702" s="75"/>
      <c r="HD702" s="75"/>
      <c r="HE702" s="75"/>
      <c r="HF702" s="75"/>
      <c r="HG702" s="75"/>
      <c r="HH702" s="75"/>
      <c r="HI702" s="75"/>
      <c r="HJ702" s="75"/>
      <c r="HK702" s="75"/>
      <c r="HL702" s="75"/>
      <c r="HM702" s="75"/>
    </row>
    <row r="703" spans="5:221" ht="18" customHeight="1" x14ac:dyDescent="0.2">
      <c r="E703" s="54"/>
      <c r="F703" s="54"/>
      <c r="GW703" s="75"/>
      <c r="GX703" s="75"/>
      <c r="GY703" s="75"/>
      <c r="GZ703" s="75"/>
      <c r="HA703" s="75"/>
      <c r="HB703" s="75"/>
      <c r="HC703" s="75"/>
      <c r="HD703" s="75"/>
      <c r="HE703" s="75"/>
      <c r="HF703" s="75"/>
      <c r="HG703" s="75"/>
      <c r="HH703" s="75"/>
      <c r="HI703" s="75"/>
      <c r="HJ703" s="75"/>
      <c r="HK703" s="75"/>
      <c r="HL703" s="75"/>
      <c r="HM703" s="75"/>
    </row>
    <row r="704" spans="5:221" ht="18" customHeight="1" x14ac:dyDescent="0.2">
      <c r="E704" s="54"/>
      <c r="F704" s="54"/>
      <c r="GW704" s="75"/>
      <c r="GX704" s="75"/>
      <c r="GY704" s="75"/>
      <c r="GZ704" s="75"/>
      <c r="HA704" s="75"/>
      <c r="HB704" s="75"/>
      <c r="HC704" s="75"/>
      <c r="HD704" s="75"/>
      <c r="HE704" s="75"/>
      <c r="HF704" s="75"/>
      <c r="HG704" s="75"/>
      <c r="HH704" s="75"/>
      <c r="HI704" s="75"/>
      <c r="HJ704" s="75"/>
      <c r="HK704" s="75"/>
      <c r="HL704" s="75"/>
      <c r="HM704" s="75"/>
    </row>
    <row r="705" spans="5:221" ht="18" customHeight="1" x14ac:dyDescent="0.2">
      <c r="E705" s="54"/>
      <c r="F705" s="54"/>
      <c r="GW705" s="75"/>
      <c r="GX705" s="75"/>
      <c r="GY705" s="75"/>
      <c r="GZ705" s="75"/>
      <c r="HA705" s="75"/>
      <c r="HB705" s="75"/>
      <c r="HC705" s="75"/>
      <c r="HD705" s="75"/>
      <c r="HE705" s="75"/>
      <c r="HF705" s="75"/>
      <c r="HG705" s="75"/>
      <c r="HH705" s="75"/>
      <c r="HI705" s="75"/>
      <c r="HJ705" s="75"/>
      <c r="HK705" s="75"/>
      <c r="HL705" s="75"/>
      <c r="HM705" s="75"/>
    </row>
    <row r="706" spans="5:221" ht="18" customHeight="1" x14ac:dyDescent="0.2">
      <c r="E706" s="54"/>
      <c r="F706" s="54"/>
      <c r="GW706" s="75"/>
      <c r="GX706" s="75"/>
      <c r="GY706" s="75"/>
      <c r="GZ706" s="75"/>
      <c r="HA706" s="75"/>
      <c r="HB706" s="75"/>
      <c r="HC706" s="75"/>
      <c r="HD706" s="75"/>
      <c r="HE706" s="75"/>
      <c r="HF706" s="75"/>
      <c r="HG706" s="75"/>
      <c r="HH706" s="75"/>
      <c r="HI706" s="75"/>
      <c r="HJ706" s="75"/>
      <c r="HK706" s="75"/>
      <c r="HL706" s="75"/>
      <c r="HM706" s="75"/>
    </row>
    <row r="707" spans="5:221" ht="18" customHeight="1" x14ac:dyDescent="0.2">
      <c r="E707" s="54"/>
      <c r="F707" s="54"/>
      <c r="GW707" s="75"/>
      <c r="GX707" s="75"/>
      <c r="GY707" s="75"/>
      <c r="GZ707" s="75"/>
      <c r="HA707" s="75"/>
      <c r="HB707" s="75"/>
      <c r="HC707" s="75"/>
      <c r="HD707" s="75"/>
      <c r="HE707" s="75"/>
      <c r="HF707" s="75"/>
      <c r="HG707" s="75"/>
      <c r="HH707" s="75"/>
      <c r="HI707" s="75"/>
      <c r="HJ707" s="75"/>
      <c r="HK707" s="75"/>
      <c r="HL707" s="75"/>
      <c r="HM707" s="75"/>
    </row>
    <row r="708" spans="5:221" ht="18" customHeight="1" x14ac:dyDescent="0.2">
      <c r="E708" s="54"/>
      <c r="F708" s="54"/>
      <c r="GW708" s="75"/>
      <c r="GX708" s="75"/>
      <c r="GY708" s="75"/>
      <c r="GZ708" s="75"/>
      <c r="HA708" s="75"/>
      <c r="HB708" s="75"/>
      <c r="HC708" s="75"/>
      <c r="HD708" s="75"/>
      <c r="HE708" s="75"/>
      <c r="HF708" s="75"/>
      <c r="HG708" s="75"/>
      <c r="HH708" s="75"/>
      <c r="HI708" s="75"/>
      <c r="HJ708" s="75"/>
      <c r="HK708" s="75"/>
      <c r="HL708" s="75"/>
      <c r="HM708" s="75"/>
    </row>
    <row r="709" spans="5:221" ht="18" customHeight="1" x14ac:dyDescent="0.2">
      <c r="E709" s="54"/>
      <c r="F709" s="54"/>
      <c r="GW709" s="75"/>
      <c r="GX709" s="75"/>
      <c r="GY709" s="75"/>
      <c r="GZ709" s="75"/>
      <c r="HA709" s="75"/>
      <c r="HB709" s="75"/>
      <c r="HC709" s="75"/>
      <c r="HD709" s="75"/>
      <c r="HE709" s="75"/>
      <c r="HF709" s="75"/>
      <c r="HG709" s="75"/>
      <c r="HH709" s="75"/>
      <c r="HI709" s="75"/>
      <c r="HJ709" s="75"/>
      <c r="HK709" s="75"/>
      <c r="HL709" s="75"/>
      <c r="HM709" s="75"/>
    </row>
    <row r="710" spans="5:221" ht="18" customHeight="1" x14ac:dyDescent="0.2">
      <c r="E710" s="54"/>
      <c r="F710" s="54"/>
      <c r="GW710" s="75"/>
      <c r="GX710" s="75"/>
      <c r="GY710" s="75"/>
      <c r="GZ710" s="75"/>
      <c r="HA710" s="75"/>
      <c r="HB710" s="75"/>
      <c r="HC710" s="75"/>
      <c r="HD710" s="75"/>
      <c r="HE710" s="75"/>
      <c r="HF710" s="75"/>
      <c r="HG710" s="75"/>
      <c r="HH710" s="75"/>
      <c r="HI710" s="75"/>
      <c r="HJ710" s="75"/>
      <c r="HK710" s="75"/>
      <c r="HL710" s="75"/>
      <c r="HM710" s="75"/>
    </row>
    <row r="711" spans="5:221" ht="18" customHeight="1" x14ac:dyDescent="0.2">
      <c r="E711" s="54"/>
      <c r="F711" s="54"/>
      <c r="GW711" s="75"/>
      <c r="GX711" s="75"/>
      <c r="GY711" s="75"/>
      <c r="GZ711" s="75"/>
      <c r="HA711" s="75"/>
      <c r="HB711" s="75"/>
      <c r="HC711" s="75"/>
      <c r="HD711" s="75"/>
      <c r="HE711" s="75"/>
      <c r="HF711" s="75"/>
      <c r="HG711" s="75"/>
      <c r="HH711" s="75"/>
      <c r="HI711" s="75"/>
      <c r="HJ711" s="75"/>
      <c r="HK711" s="75"/>
      <c r="HL711" s="75"/>
      <c r="HM711" s="75"/>
    </row>
    <row r="712" spans="5:221" ht="18" customHeight="1" x14ac:dyDescent="0.2">
      <c r="E712" s="54"/>
      <c r="F712" s="54"/>
      <c r="GW712" s="75"/>
      <c r="GX712" s="75"/>
      <c r="GY712" s="75"/>
      <c r="GZ712" s="75"/>
      <c r="HA712" s="75"/>
      <c r="HB712" s="75"/>
      <c r="HC712" s="75"/>
      <c r="HD712" s="75"/>
      <c r="HE712" s="75"/>
      <c r="HF712" s="75"/>
      <c r="HG712" s="75"/>
      <c r="HH712" s="75"/>
      <c r="HI712" s="75"/>
      <c r="HJ712" s="75"/>
      <c r="HK712" s="75"/>
      <c r="HL712" s="75"/>
      <c r="HM712" s="75"/>
    </row>
    <row r="713" spans="5:221" ht="18" customHeight="1" x14ac:dyDescent="0.2">
      <c r="E713" s="54"/>
      <c r="F713" s="54"/>
      <c r="GW713" s="75"/>
      <c r="GX713" s="75"/>
      <c r="GY713" s="75"/>
      <c r="GZ713" s="75"/>
      <c r="HA713" s="75"/>
      <c r="HB713" s="75"/>
      <c r="HC713" s="75"/>
      <c r="HD713" s="75"/>
      <c r="HE713" s="75"/>
      <c r="HF713" s="75"/>
      <c r="HG713" s="75"/>
      <c r="HH713" s="75"/>
      <c r="HI713" s="75"/>
      <c r="HJ713" s="75"/>
      <c r="HK713" s="75"/>
      <c r="HL713" s="75"/>
      <c r="HM713" s="75"/>
    </row>
    <row r="714" spans="5:221" ht="18" customHeight="1" x14ac:dyDescent="0.2">
      <c r="E714" s="54"/>
      <c r="F714" s="54"/>
      <c r="GW714" s="75"/>
      <c r="GX714" s="75"/>
      <c r="GY714" s="75"/>
      <c r="GZ714" s="75"/>
      <c r="HA714" s="75"/>
      <c r="HB714" s="75"/>
      <c r="HC714" s="75"/>
      <c r="HD714" s="75"/>
      <c r="HE714" s="75"/>
      <c r="HF714" s="75"/>
      <c r="HG714" s="75"/>
      <c r="HH714" s="75"/>
      <c r="HI714" s="75"/>
      <c r="HJ714" s="75"/>
      <c r="HK714" s="75"/>
      <c r="HL714" s="75"/>
      <c r="HM714" s="75"/>
    </row>
    <row r="715" spans="5:221" ht="18" customHeight="1" x14ac:dyDescent="0.2">
      <c r="E715" s="54"/>
      <c r="F715" s="54"/>
      <c r="GW715" s="75"/>
      <c r="GX715" s="75"/>
      <c r="GY715" s="75"/>
      <c r="GZ715" s="75"/>
      <c r="HA715" s="75"/>
      <c r="HB715" s="75"/>
      <c r="HC715" s="75"/>
      <c r="HD715" s="75"/>
      <c r="HE715" s="75"/>
      <c r="HF715" s="75"/>
      <c r="HG715" s="75"/>
      <c r="HH715" s="75"/>
      <c r="HI715" s="75"/>
      <c r="HJ715" s="75"/>
      <c r="HK715" s="75"/>
      <c r="HL715" s="75"/>
      <c r="HM715" s="75"/>
    </row>
    <row r="716" spans="5:221" ht="18" customHeight="1" x14ac:dyDescent="0.2">
      <c r="E716" s="54"/>
      <c r="F716" s="54"/>
      <c r="GW716" s="75"/>
      <c r="GX716" s="75"/>
      <c r="GY716" s="75"/>
      <c r="GZ716" s="75"/>
      <c r="HA716" s="75"/>
      <c r="HB716" s="75"/>
      <c r="HC716" s="75"/>
      <c r="HD716" s="75"/>
      <c r="HE716" s="75"/>
      <c r="HF716" s="75"/>
      <c r="HG716" s="75"/>
      <c r="HH716" s="75"/>
      <c r="HI716" s="75"/>
      <c r="HJ716" s="75"/>
      <c r="HK716" s="75"/>
      <c r="HL716" s="75"/>
      <c r="HM716" s="75"/>
    </row>
    <row r="717" spans="5:221" ht="18" customHeight="1" x14ac:dyDescent="0.2">
      <c r="E717" s="54"/>
      <c r="F717" s="54"/>
      <c r="GW717" s="75"/>
      <c r="GX717" s="75"/>
      <c r="GY717" s="75"/>
      <c r="GZ717" s="75"/>
      <c r="HA717" s="75"/>
      <c r="HB717" s="75"/>
      <c r="HC717" s="75"/>
      <c r="HD717" s="75"/>
      <c r="HE717" s="75"/>
      <c r="HF717" s="75"/>
      <c r="HG717" s="75"/>
      <c r="HH717" s="75"/>
      <c r="HI717" s="75"/>
      <c r="HJ717" s="75"/>
      <c r="HK717" s="75"/>
      <c r="HL717" s="75"/>
      <c r="HM717" s="75"/>
    </row>
    <row r="718" spans="5:221" ht="18" customHeight="1" x14ac:dyDescent="0.2">
      <c r="E718" s="54"/>
      <c r="F718" s="54"/>
      <c r="GW718" s="75"/>
      <c r="GX718" s="75"/>
      <c r="GY718" s="75"/>
      <c r="GZ718" s="75"/>
      <c r="HA718" s="75"/>
      <c r="HB718" s="75"/>
      <c r="HC718" s="75"/>
      <c r="HD718" s="75"/>
      <c r="HE718" s="75"/>
      <c r="HF718" s="75"/>
      <c r="HG718" s="75"/>
      <c r="HH718" s="75"/>
      <c r="HI718" s="75"/>
      <c r="HJ718" s="75"/>
      <c r="HK718" s="75"/>
      <c r="HL718" s="75"/>
      <c r="HM718" s="75"/>
    </row>
    <row r="719" spans="5:221" ht="18" customHeight="1" x14ac:dyDescent="0.2">
      <c r="E719" s="54"/>
      <c r="F719" s="54"/>
      <c r="GW719" s="75"/>
      <c r="GX719" s="75"/>
      <c r="GY719" s="75"/>
      <c r="GZ719" s="75"/>
      <c r="HA719" s="75"/>
      <c r="HB719" s="75"/>
      <c r="HC719" s="75"/>
      <c r="HD719" s="75"/>
      <c r="HE719" s="75"/>
      <c r="HF719" s="75"/>
      <c r="HG719" s="75"/>
      <c r="HH719" s="75"/>
      <c r="HI719" s="75"/>
      <c r="HJ719" s="75"/>
      <c r="HK719" s="75"/>
      <c r="HL719" s="75"/>
      <c r="HM719" s="75"/>
    </row>
    <row r="720" spans="5:221" ht="18" customHeight="1" x14ac:dyDescent="0.2">
      <c r="E720" s="54"/>
      <c r="F720" s="54"/>
      <c r="GW720" s="75"/>
      <c r="GX720" s="75"/>
      <c r="GY720" s="75"/>
      <c r="GZ720" s="75"/>
      <c r="HA720" s="75"/>
      <c r="HB720" s="75"/>
      <c r="HC720" s="75"/>
      <c r="HD720" s="75"/>
      <c r="HE720" s="75"/>
      <c r="HF720" s="75"/>
      <c r="HG720" s="75"/>
      <c r="HH720" s="75"/>
      <c r="HI720" s="75"/>
      <c r="HJ720" s="75"/>
      <c r="HK720" s="75"/>
      <c r="HL720" s="75"/>
      <c r="HM720" s="75"/>
    </row>
    <row r="721" spans="5:221" ht="18" customHeight="1" x14ac:dyDescent="0.2">
      <c r="E721" s="54"/>
      <c r="F721" s="54"/>
      <c r="GW721" s="75"/>
      <c r="GX721" s="75"/>
      <c r="GY721" s="75"/>
      <c r="GZ721" s="75"/>
      <c r="HA721" s="75"/>
      <c r="HB721" s="75"/>
      <c r="HC721" s="75"/>
      <c r="HD721" s="75"/>
      <c r="HE721" s="75"/>
      <c r="HF721" s="75"/>
      <c r="HG721" s="75"/>
      <c r="HH721" s="75"/>
      <c r="HI721" s="75"/>
      <c r="HJ721" s="75"/>
      <c r="HK721" s="75"/>
      <c r="HL721" s="75"/>
      <c r="HM721" s="75"/>
    </row>
    <row r="722" spans="5:221" ht="18" customHeight="1" x14ac:dyDescent="0.2">
      <c r="E722" s="54"/>
      <c r="F722" s="54"/>
      <c r="GW722" s="75"/>
      <c r="GX722" s="75"/>
      <c r="GY722" s="75"/>
      <c r="GZ722" s="75"/>
      <c r="HA722" s="75"/>
      <c r="HB722" s="75"/>
      <c r="HC722" s="75"/>
      <c r="HD722" s="75"/>
      <c r="HE722" s="75"/>
      <c r="HF722" s="75"/>
      <c r="HG722" s="75"/>
      <c r="HH722" s="75"/>
      <c r="HI722" s="75"/>
      <c r="HJ722" s="75"/>
      <c r="HK722" s="75"/>
      <c r="HL722" s="75"/>
      <c r="HM722" s="75"/>
    </row>
    <row r="723" spans="5:221" ht="18" customHeight="1" x14ac:dyDescent="0.2">
      <c r="E723" s="54"/>
      <c r="F723" s="54"/>
      <c r="GW723" s="75"/>
      <c r="GX723" s="75"/>
      <c r="GY723" s="75"/>
      <c r="GZ723" s="75"/>
      <c r="HA723" s="75"/>
      <c r="HB723" s="75"/>
      <c r="HC723" s="75"/>
      <c r="HD723" s="75"/>
      <c r="HE723" s="75"/>
      <c r="HF723" s="75"/>
      <c r="HG723" s="75"/>
      <c r="HH723" s="75"/>
      <c r="HI723" s="75"/>
      <c r="HJ723" s="75"/>
      <c r="HK723" s="75"/>
      <c r="HL723" s="75"/>
      <c r="HM723" s="75"/>
    </row>
    <row r="724" spans="5:221" ht="18" customHeight="1" x14ac:dyDescent="0.2">
      <c r="E724" s="54"/>
      <c r="F724" s="54"/>
      <c r="GW724" s="75"/>
      <c r="GX724" s="75"/>
      <c r="GY724" s="75"/>
      <c r="GZ724" s="75"/>
      <c r="HA724" s="75"/>
      <c r="HB724" s="75"/>
      <c r="HC724" s="75"/>
      <c r="HD724" s="75"/>
      <c r="HE724" s="75"/>
      <c r="HF724" s="75"/>
      <c r="HG724" s="75"/>
      <c r="HH724" s="75"/>
      <c r="HI724" s="75"/>
      <c r="HJ724" s="75"/>
      <c r="HK724" s="75"/>
      <c r="HL724" s="75"/>
      <c r="HM724" s="75"/>
    </row>
    <row r="725" spans="5:221" ht="18" customHeight="1" x14ac:dyDescent="0.2">
      <c r="E725" s="54"/>
      <c r="F725" s="54"/>
      <c r="GW725" s="75"/>
      <c r="GX725" s="75"/>
      <c r="GY725" s="75"/>
      <c r="GZ725" s="75"/>
      <c r="HA725" s="75"/>
      <c r="HB725" s="75"/>
      <c r="HC725" s="75"/>
      <c r="HD725" s="75"/>
      <c r="HE725" s="75"/>
      <c r="HF725" s="75"/>
      <c r="HG725" s="75"/>
      <c r="HH725" s="75"/>
      <c r="HI725" s="75"/>
      <c r="HJ725" s="75"/>
      <c r="HK725" s="75"/>
      <c r="HL725" s="75"/>
      <c r="HM725" s="75"/>
    </row>
    <row r="726" spans="5:221" ht="18" customHeight="1" x14ac:dyDescent="0.2">
      <c r="E726" s="54"/>
      <c r="F726" s="54"/>
      <c r="GW726" s="75"/>
      <c r="GX726" s="75"/>
      <c r="GY726" s="75"/>
      <c r="GZ726" s="75"/>
      <c r="HA726" s="75"/>
      <c r="HB726" s="75"/>
      <c r="HC726" s="75"/>
      <c r="HD726" s="75"/>
      <c r="HE726" s="75"/>
      <c r="HF726" s="75"/>
      <c r="HG726" s="75"/>
      <c r="HH726" s="75"/>
      <c r="HI726" s="75"/>
      <c r="HJ726" s="75"/>
      <c r="HK726" s="75"/>
      <c r="HL726" s="75"/>
      <c r="HM726" s="75"/>
    </row>
    <row r="727" spans="5:221" ht="18" customHeight="1" x14ac:dyDescent="0.2">
      <c r="E727" s="54"/>
      <c r="F727" s="54"/>
      <c r="GW727" s="75"/>
      <c r="GX727" s="75"/>
      <c r="GY727" s="75"/>
      <c r="GZ727" s="75"/>
      <c r="HA727" s="75"/>
      <c r="HB727" s="75"/>
      <c r="HC727" s="75"/>
      <c r="HD727" s="75"/>
      <c r="HE727" s="75"/>
      <c r="HF727" s="75"/>
      <c r="HG727" s="75"/>
      <c r="HH727" s="75"/>
      <c r="HI727" s="75"/>
      <c r="HJ727" s="75"/>
      <c r="HK727" s="75"/>
      <c r="HL727" s="75"/>
      <c r="HM727" s="75"/>
    </row>
    <row r="728" spans="5:221" ht="18" customHeight="1" x14ac:dyDescent="0.2">
      <c r="E728" s="54"/>
      <c r="F728" s="54"/>
      <c r="GW728" s="75"/>
      <c r="GX728" s="75"/>
      <c r="GY728" s="75"/>
      <c r="GZ728" s="75"/>
      <c r="HA728" s="75"/>
      <c r="HB728" s="75"/>
      <c r="HC728" s="75"/>
      <c r="HD728" s="75"/>
      <c r="HE728" s="75"/>
      <c r="HF728" s="75"/>
      <c r="HG728" s="75"/>
      <c r="HH728" s="75"/>
      <c r="HI728" s="75"/>
      <c r="HJ728" s="75"/>
      <c r="HK728" s="75"/>
      <c r="HL728" s="75"/>
      <c r="HM728" s="75"/>
    </row>
    <row r="729" spans="5:221" ht="18" customHeight="1" x14ac:dyDescent="0.2">
      <c r="E729" s="54"/>
      <c r="F729" s="54"/>
      <c r="GW729" s="75"/>
      <c r="GX729" s="75"/>
      <c r="GY729" s="75"/>
      <c r="GZ729" s="75"/>
      <c r="HA729" s="75"/>
      <c r="HB729" s="75"/>
      <c r="HC729" s="75"/>
      <c r="HD729" s="75"/>
      <c r="HE729" s="75"/>
      <c r="HF729" s="75"/>
      <c r="HG729" s="75"/>
      <c r="HH729" s="75"/>
      <c r="HI729" s="75"/>
      <c r="HJ729" s="75"/>
      <c r="HK729" s="75"/>
      <c r="HL729" s="75"/>
      <c r="HM729" s="75"/>
    </row>
    <row r="730" spans="5:221" ht="18" customHeight="1" x14ac:dyDescent="0.2">
      <c r="E730" s="54"/>
      <c r="F730" s="54"/>
      <c r="GW730" s="75"/>
      <c r="GX730" s="75"/>
      <c r="GY730" s="75"/>
      <c r="GZ730" s="75"/>
      <c r="HA730" s="75"/>
      <c r="HB730" s="75"/>
      <c r="HC730" s="75"/>
      <c r="HD730" s="75"/>
      <c r="HE730" s="75"/>
      <c r="HF730" s="75"/>
      <c r="HG730" s="75"/>
      <c r="HH730" s="75"/>
      <c r="HI730" s="75"/>
      <c r="HJ730" s="75"/>
      <c r="HK730" s="75"/>
      <c r="HL730" s="75"/>
      <c r="HM730" s="75"/>
    </row>
    <row r="731" spans="5:221" ht="18" customHeight="1" x14ac:dyDescent="0.2">
      <c r="E731" s="54"/>
      <c r="F731" s="54"/>
      <c r="GW731" s="75"/>
      <c r="GX731" s="75"/>
      <c r="GY731" s="75"/>
      <c r="GZ731" s="75"/>
      <c r="HA731" s="75"/>
      <c r="HB731" s="75"/>
      <c r="HC731" s="75"/>
      <c r="HD731" s="75"/>
      <c r="HE731" s="75"/>
      <c r="HF731" s="75"/>
      <c r="HG731" s="75"/>
      <c r="HH731" s="75"/>
      <c r="HI731" s="75"/>
      <c r="HJ731" s="75"/>
      <c r="HK731" s="75"/>
      <c r="HL731" s="75"/>
      <c r="HM731" s="75"/>
    </row>
    <row r="732" spans="5:221" ht="18" customHeight="1" x14ac:dyDescent="0.2">
      <c r="E732" s="54"/>
      <c r="F732" s="54"/>
      <c r="GW732" s="75"/>
      <c r="GX732" s="75"/>
      <c r="GY732" s="75"/>
      <c r="GZ732" s="75"/>
      <c r="HA732" s="75"/>
      <c r="HB732" s="75"/>
      <c r="HC732" s="75"/>
      <c r="HD732" s="75"/>
      <c r="HE732" s="75"/>
      <c r="HF732" s="75"/>
      <c r="HG732" s="75"/>
      <c r="HH732" s="75"/>
      <c r="HI732" s="75"/>
      <c r="HJ732" s="75"/>
      <c r="HK732" s="75"/>
      <c r="HL732" s="75"/>
      <c r="HM732" s="75"/>
    </row>
    <row r="733" spans="5:221" ht="18" customHeight="1" x14ac:dyDescent="0.2">
      <c r="E733" s="54"/>
      <c r="F733" s="54"/>
      <c r="GW733" s="75"/>
      <c r="GX733" s="75"/>
      <c r="GY733" s="75"/>
      <c r="GZ733" s="75"/>
      <c r="HA733" s="75"/>
      <c r="HB733" s="75"/>
      <c r="HC733" s="75"/>
      <c r="HD733" s="75"/>
      <c r="HE733" s="75"/>
      <c r="HF733" s="75"/>
      <c r="HG733" s="75"/>
      <c r="HH733" s="75"/>
      <c r="HI733" s="75"/>
      <c r="HJ733" s="75"/>
      <c r="HK733" s="75"/>
      <c r="HL733" s="75"/>
      <c r="HM733" s="75"/>
    </row>
    <row r="734" spans="5:221" ht="18" customHeight="1" x14ac:dyDescent="0.2">
      <c r="E734" s="54"/>
      <c r="F734" s="54"/>
      <c r="GW734" s="75"/>
      <c r="GX734" s="75"/>
      <c r="GY734" s="75"/>
      <c r="GZ734" s="75"/>
      <c r="HA734" s="75"/>
      <c r="HB734" s="75"/>
      <c r="HC734" s="75"/>
      <c r="HD734" s="75"/>
      <c r="HE734" s="75"/>
      <c r="HF734" s="75"/>
      <c r="HG734" s="75"/>
      <c r="HH734" s="75"/>
      <c r="HI734" s="75"/>
      <c r="HJ734" s="75"/>
      <c r="HK734" s="75"/>
      <c r="HL734" s="75"/>
      <c r="HM734" s="75"/>
    </row>
    <row r="735" spans="5:221" ht="18" customHeight="1" x14ac:dyDescent="0.2">
      <c r="E735" s="54"/>
      <c r="F735" s="54"/>
      <c r="GW735" s="75"/>
      <c r="GX735" s="75"/>
      <c r="GY735" s="75"/>
      <c r="GZ735" s="75"/>
      <c r="HA735" s="75"/>
      <c r="HB735" s="75"/>
      <c r="HC735" s="75"/>
      <c r="HD735" s="75"/>
      <c r="HE735" s="75"/>
      <c r="HF735" s="75"/>
      <c r="HG735" s="75"/>
      <c r="HH735" s="75"/>
      <c r="HI735" s="75"/>
      <c r="HJ735" s="75"/>
      <c r="HK735" s="75"/>
      <c r="HL735" s="75"/>
      <c r="HM735" s="75"/>
    </row>
    <row r="736" spans="5:221" ht="18" customHeight="1" x14ac:dyDescent="0.2">
      <c r="E736" s="54"/>
      <c r="F736" s="54"/>
      <c r="GW736" s="75"/>
      <c r="GX736" s="75"/>
      <c r="GY736" s="75"/>
      <c r="GZ736" s="75"/>
      <c r="HA736" s="75"/>
      <c r="HB736" s="75"/>
      <c r="HC736" s="75"/>
      <c r="HD736" s="75"/>
      <c r="HE736" s="75"/>
      <c r="HF736" s="75"/>
      <c r="HG736" s="75"/>
      <c r="HH736" s="75"/>
      <c r="HI736" s="75"/>
      <c r="HJ736" s="75"/>
      <c r="HK736" s="75"/>
      <c r="HL736" s="75"/>
      <c r="HM736" s="75"/>
    </row>
    <row r="737" spans="5:221" ht="18" customHeight="1" x14ac:dyDescent="0.2">
      <c r="E737" s="54"/>
      <c r="F737" s="54"/>
      <c r="GW737" s="75"/>
      <c r="GX737" s="75"/>
      <c r="GY737" s="75"/>
      <c r="GZ737" s="75"/>
      <c r="HA737" s="75"/>
      <c r="HB737" s="75"/>
      <c r="HC737" s="75"/>
      <c r="HD737" s="75"/>
      <c r="HE737" s="75"/>
      <c r="HF737" s="75"/>
      <c r="HG737" s="75"/>
      <c r="HH737" s="75"/>
      <c r="HI737" s="75"/>
      <c r="HJ737" s="75"/>
      <c r="HK737" s="75"/>
      <c r="HL737" s="75"/>
      <c r="HM737" s="75"/>
    </row>
    <row r="738" spans="5:221" ht="18" customHeight="1" x14ac:dyDescent="0.2">
      <c r="E738" s="54"/>
      <c r="F738" s="54"/>
      <c r="GW738" s="75"/>
      <c r="GX738" s="75"/>
      <c r="GY738" s="75"/>
      <c r="GZ738" s="75"/>
      <c r="HA738" s="75"/>
      <c r="HB738" s="75"/>
      <c r="HC738" s="75"/>
      <c r="HD738" s="75"/>
      <c r="HE738" s="75"/>
      <c r="HF738" s="75"/>
      <c r="HG738" s="75"/>
      <c r="HH738" s="75"/>
      <c r="HI738" s="75"/>
      <c r="HJ738" s="75"/>
      <c r="HK738" s="75"/>
      <c r="HL738" s="75"/>
      <c r="HM738" s="75"/>
    </row>
    <row r="739" spans="5:221" ht="18" customHeight="1" x14ac:dyDescent="0.2">
      <c r="E739" s="54"/>
      <c r="F739" s="54"/>
      <c r="GW739" s="75"/>
      <c r="GX739" s="75"/>
      <c r="GY739" s="75"/>
      <c r="GZ739" s="75"/>
      <c r="HA739" s="75"/>
      <c r="HB739" s="75"/>
      <c r="HC739" s="75"/>
      <c r="HD739" s="75"/>
      <c r="HE739" s="75"/>
      <c r="HF739" s="75"/>
      <c r="HG739" s="75"/>
      <c r="HH739" s="75"/>
      <c r="HI739" s="75"/>
      <c r="HJ739" s="75"/>
      <c r="HK739" s="75"/>
      <c r="HL739" s="75"/>
      <c r="HM739" s="75"/>
    </row>
    <row r="740" spans="5:221" ht="18" customHeight="1" x14ac:dyDescent="0.2">
      <c r="E740" s="54"/>
      <c r="F740" s="54"/>
      <c r="GW740" s="75"/>
      <c r="GX740" s="75"/>
      <c r="GY740" s="75"/>
      <c r="GZ740" s="75"/>
      <c r="HA740" s="75"/>
      <c r="HB740" s="75"/>
      <c r="HC740" s="75"/>
      <c r="HD740" s="75"/>
      <c r="HE740" s="75"/>
      <c r="HF740" s="75"/>
      <c r="HG740" s="75"/>
      <c r="HH740" s="75"/>
      <c r="HI740" s="75"/>
      <c r="HJ740" s="75"/>
      <c r="HK740" s="75"/>
      <c r="HL740" s="75"/>
      <c r="HM740" s="75"/>
    </row>
    <row r="741" spans="5:221" ht="18" customHeight="1" x14ac:dyDescent="0.2">
      <c r="E741" s="54"/>
      <c r="F741" s="54"/>
      <c r="GW741" s="75"/>
      <c r="GX741" s="75"/>
      <c r="GY741" s="75"/>
      <c r="GZ741" s="75"/>
      <c r="HA741" s="75"/>
      <c r="HB741" s="75"/>
      <c r="HC741" s="75"/>
      <c r="HD741" s="75"/>
      <c r="HE741" s="75"/>
      <c r="HF741" s="75"/>
      <c r="HG741" s="75"/>
      <c r="HH741" s="75"/>
      <c r="HI741" s="75"/>
      <c r="HJ741" s="75"/>
      <c r="HK741" s="75"/>
      <c r="HL741" s="75"/>
      <c r="HM741" s="75"/>
    </row>
    <row r="742" spans="5:221" ht="18" customHeight="1" x14ac:dyDescent="0.2">
      <c r="E742" s="54"/>
      <c r="F742" s="54"/>
      <c r="GW742" s="75"/>
      <c r="GX742" s="75"/>
      <c r="GY742" s="75"/>
      <c r="GZ742" s="75"/>
      <c r="HA742" s="75"/>
      <c r="HB742" s="75"/>
      <c r="HC742" s="75"/>
      <c r="HD742" s="75"/>
      <c r="HE742" s="75"/>
      <c r="HF742" s="75"/>
      <c r="HG742" s="75"/>
      <c r="HH742" s="75"/>
      <c r="HI742" s="75"/>
      <c r="HJ742" s="75"/>
      <c r="HK742" s="75"/>
      <c r="HL742" s="75"/>
      <c r="HM742" s="75"/>
    </row>
    <row r="743" spans="5:221" ht="18" customHeight="1" x14ac:dyDescent="0.2">
      <c r="E743" s="54"/>
      <c r="F743" s="54"/>
      <c r="GW743" s="75"/>
      <c r="GX743" s="75"/>
      <c r="GY743" s="75"/>
      <c r="GZ743" s="75"/>
      <c r="HA743" s="75"/>
      <c r="HB743" s="75"/>
      <c r="HC743" s="75"/>
      <c r="HD743" s="75"/>
      <c r="HE743" s="75"/>
      <c r="HF743" s="75"/>
      <c r="HG743" s="75"/>
      <c r="HH743" s="75"/>
      <c r="HI743" s="75"/>
      <c r="HJ743" s="75"/>
      <c r="HK743" s="75"/>
      <c r="HL743" s="75"/>
      <c r="HM743" s="75"/>
    </row>
    <row r="744" spans="5:221" ht="18" customHeight="1" x14ac:dyDescent="0.2">
      <c r="E744" s="54"/>
      <c r="F744" s="54"/>
      <c r="GW744" s="75"/>
      <c r="GX744" s="75"/>
      <c r="GY744" s="75"/>
      <c r="GZ744" s="75"/>
      <c r="HA744" s="75"/>
      <c r="HB744" s="75"/>
      <c r="HC744" s="75"/>
      <c r="HD744" s="75"/>
      <c r="HE744" s="75"/>
      <c r="HF744" s="75"/>
      <c r="HG744" s="75"/>
      <c r="HH744" s="75"/>
      <c r="HI744" s="75"/>
      <c r="HJ744" s="75"/>
      <c r="HK744" s="75"/>
      <c r="HL744" s="75"/>
      <c r="HM744" s="75"/>
    </row>
    <row r="745" spans="5:221" ht="18" customHeight="1" x14ac:dyDescent="0.2">
      <c r="E745" s="54"/>
      <c r="F745" s="54"/>
      <c r="GW745" s="75"/>
      <c r="GX745" s="75"/>
      <c r="GY745" s="75"/>
      <c r="GZ745" s="75"/>
      <c r="HA745" s="75"/>
      <c r="HB745" s="75"/>
      <c r="HC745" s="75"/>
      <c r="HD745" s="75"/>
      <c r="HE745" s="75"/>
      <c r="HF745" s="75"/>
      <c r="HG745" s="75"/>
      <c r="HH745" s="75"/>
      <c r="HI745" s="75"/>
      <c r="HJ745" s="75"/>
      <c r="HK745" s="75"/>
      <c r="HL745" s="75"/>
      <c r="HM745" s="75"/>
    </row>
    <row r="746" spans="5:221" ht="18" customHeight="1" x14ac:dyDescent="0.2">
      <c r="E746" s="54"/>
      <c r="F746" s="54"/>
      <c r="GW746" s="75"/>
      <c r="GX746" s="75"/>
      <c r="GY746" s="75"/>
      <c r="GZ746" s="75"/>
      <c r="HA746" s="75"/>
      <c r="HB746" s="75"/>
      <c r="HC746" s="75"/>
      <c r="HD746" s="75"/>
      <c r="HE746" s="75"/>
      <c r="HF746" s="75"/>
      <c r="HG746" s="75"/>
      <c r="HH746" s="75"/>
      <c r="HI746" s="75"/>
      <c r="HJ746" s="75"/>
      <c r="HK746" s="75"/>
      <c r="HL746" s="75"/>
      <c r="HM746" s="75"/>
    </row>
    <row r="747" spans="5:221" ht="18" customHeight="1" x14ac:dyDescent="0.2">
      <c r="E747" s="54"/>
      <c r="F747" s="54"/>
      <c r="GW747" s="75"/>
      <c r="GX747" s="75"/>
      <c r="GY747" s="75"/>
      <c r="GZ747" s="75"/>
      <c r="HA747" s="75"/>
      <c r="HB747" s="75"/>
      <c r="HC747" s="75"/>
      <c r="HD747" s="75"/>
      <c r="HE747" s="75"/>
      <c r="HF747" s="75"/>
      <c r="HG747" s="75"/>
      <c r="HH747" s="75"/>
      <c r="HI747" s="75"/>
      <c r="HJ747" s="75"/>
      <c r="HK747" s="75"/>
      <c r="HL747" s="75"/>
      <c r="HM747" s="75"/>
    </row>
    <row r="748" spans="5:221" ht="18" customHeight="1" x14ac:dyDescent="0.2">
      <c r="E748" s="54"/>
      <c r="F748" s="54"/>
      <c r="GW748" s="75"/>
      <c r="GX748" s="75"/>
      <c r="GY748" s="75"/>
      <c r="GZ748" s="75"/>
      <c r="HA748" s="75"/>
      <c r="HB748" s="75"/>
      <c r="HC748" s="75"/>
      <c r="HD748" s="75"/>
      <c r="HE748" s="75"/>
      <c r="HF748" s="75"/>
      <c r="HG748" s="75"/>
      <c r="HH748" s="75"/>
      <c r="HI748" s="75"/>
      <c r="HJ748" s="75"/>
      <c r="HK748" s="75"/>
      <c r="HL748" s="75"/>
      <c r="HM748" s="75"/>
    </row>
    <row r="749" spans="5:221" ht="18" customHeight="1" x14ac:dyDescent="0.2">
      <c r="E749" s="54"/>
      <c r="F749" s="54"/>
      <c r="GW749" s="75"/>
      <c r="GX749" s="75"/>
      <c r="GY749" s="75"/>
      <c r="GZ749" s="75"/>
      <c r="HA749" s="75"/>
      <c r="HB749" s="75"/>
      <c r="HC749" s="75"/>
      <c r="HD749" s="75"/>
      <c r="HE749" s="75"/>
      <c r="HF749" s="75"/>
      <c r="HG749" s="75"/>
      <c r="HH749" s="75"/>
      <c r="HI749" s="75"/>
      <c r="HJ749" s="75"/>
      <c r="HK749" s="75"/>
      <c r="HL749" s="75"/>
      <c r="HM749" s="75"/>
    </row>
    <row r="750" spans="5:221" ht="18" customHeight="1" x14ac:dyDescent="0.2">
      <c r="E750" s="54"/>
      <c r="F750" s="54"/>
      <c r="GW750" s="75"/>
      <c r="GX750" s="75"/>
      <c r="GY750" s="75"/>
      <c r="GZ750" s="75"/>
      <c r="HA750" s="75"/>
      <c r="HB750" s="75"/>
      <c r="HC750" s="75"/>
      <c r="HD750" s="75"/>
      <c r="HE750" s="75"/>
      <c r="HF750" s="75"/>
      <c r="HG750" s="75"/>
      <c r="HH750" s="75"/>
      <c r="HI750" s="75"/>
      <c r="HJ750" s="75"/>
      <c r="HK750" s="75"/>
      <c r="HL750" s="75"/>
      <c r="HM750" s="75"/>
    </row>
    <row r="751" spans="5:221" ht="18" customHeight="1" x14ac:dyDescent="0.2">
      <c r="E751" s="54"/>
      <c r="F751" s="54"/>
      <c r="GW751" s="75"/>
      <c r="GX751" s="75"/>
      <c r="GY751" s="75"/>
      <c r="GZ751" s="75"/>
      <c r="HA751" s="75"/>
      <c r="HB751" s="75"/>
      <c r="HC751" s="75"/>
      <c r="HD751" s="75"/>
      <c r="HE751" s="75"/>
      <c r="HF751" s="75"/>
      <c r="HG751" s="75"/>
      <c r="HH751" s="75"/>
      <c r="HI751" s="75"/>
      <c r="HJ751" s="75"/>
      <c r="HK751" s="75"/>
      <c r="HL751" s="75"/>
      <c r="HM751" s="75"/>
    </row>
    <row r="752" spans="5:221" ht="18" customHeight="1" x14ac:dyDescent="0.2">
      <c r="E752" s="54"/>
      <c r="F752" s="54"/>
      <c r="GW752" s="75"/>
      <c r="GX752" s="75"/>
      <c r="GY752" s="75"/>
      <c r="GZ752" s="75"/>
      <c r="HA752" s="75"/>
      <c r="HB752" s="75"/>
      <c r="HC752" s="75"/>
      <c r="HD752" s="75"/>
      <c r="HE752" s="75"/>
      <c r="HF752" s="75"/>
      <c r="HG752" s="75"/>
      <c r="HH752" s="75"/>
      <c r="HI752" s="75"/>
      <c r="HJ752" s="75"/>
      <c r="HK752" s="75"/>
      <c r="HL752" s="75"/>
      <c r="HM752" s="75"/>
    </row>
    <row r="753" spans="5:221" ht="18" customHeight="1" x14ac:dyDescent="0.2">
      <c r="E753" s="54"/>
      <c r="F753" s="54"/>
      <c r="GW753" s="75"/>
      <c r="GX753" s="75"/>
      <c r="GY753" s="75"/>
      <c r="GZ753" s="75"/>
      <c r="HA753" s="75"/>
      <c r="HB753" s="75"/>
      <c r="HC753" s="75"/>
      <c r="HD753" s="75"/>
      <c r="HE753" s="75"/>
      <c r="HF753" s="75"/>
      <c r="HG753" s="75"/>
      <c r="HH753" s="75"/>
      <c r="HI753" s="75"/>
      <c r="HJ753" s="75"/>
      <c r="HK753" s="75"/>
      <c r="HL753" s="75"/>
      <c r="HM753" s="75"/>
    </row>
    <row r="754" spans="5:221" ht="18" customHeight="1" x14ac:dyDescent="0.2">
      <c r="E754" s="54"/>
      <c r="F754" s="54"/>
      <c r="GW754" s="75"/>
      <c r="GX754" s="75"/>
      <c r="GY754" s="75"/>
      <c r="GZ754" s="75"/>
      <c r="HA754" s="75"/>
      <c r="HB754" s="75"/>
      <c r="HC754" s="75"/>
      <c r="HD754" s="75"/>
      <c r="HE754" s="75"/>
      <c r="HF754" s="75"/>
      <c r="HG754" s="75"/>
      <c r="HH754" s="75"/>
      <c r="HI754" s="75"/>
      <c r="HJ754" s="75"/>
      <c r="HK754" s="75"/>
      <c r="HL754" s="75"/>
      <c r="HM754" s="75"/>
    </row>
    <row r="755" spans="5:221" ht="18" customHeight="1" x14ac:dyDescent="0.2">
      <c r="E755" s="54"/>
      <c r="F755" s="54"/>
      <c r="GW755" s="75"/>
      <c r="GX755" s="75"/>
      <c r="GY755" s="75"/>
      <c r="GZ755" s="75"/>
      <c r="HA755" s="75"/>
      <c r="HB755" s="75"/>
      <c r="HC755" s="75"/>
      <c r="HD755" s="75"/>
      <c r="HE755" s="75"/>
      <c r="HF755" s="75"/>
      <c r="HG755" s="75"/>
      <c r="HH755" s="75"/>
      <c r="HI755" s="75"/>
      <c r="HJ755" s="75"/>
      <c r="HK755" s="75"/>
      <c r="HL755" s="75"/>
      <c r="HM755" s="75"/>
    </row>
    <row r="756" spans="5:221" ht="18" customHeight="1" x14ac:dyDescent="0.2">
      <c r="E756" s="54"/>
      <c r="F756" s="54"/>
      <c r="GW756" s="75"/>
      <c r="GX756" s="75"/>
      <c r="GY756" s="75"/>
      <c r="GZ756" s="75"/>
      <c r="HA756" s="75"/>
      <c r="HB756" s="75"/>
      <c r="HC756" s="75"/>
      <c r="HD756" s="75"/>
      <c r="HE756" s="75"/>
      <c r="HF756" s="75"/>
      <c r="HG756" s="75"/>
      <c r="HH756" s="75"/>
      <c r="HI756" s="75"/>
      <c r="HJ756" s="75"/>
      <c r="HK756" s="75"/>
      <c r="HL756" s="75"/>
      <c r="HM756" s="75"/>
    </row>
    <row r="757" spans="5:221" ht="18" customHeight="1" x14ac:dyDescent="0.2">
      <c r="E757" s="54"/>
      <c r="F757" s="54"/>
      <c r="GW757" s="75"/>
      <c r="GX757" s="75"/>
      <c r="GY757" s="75"/>
      <c r="GZ757" s="75"/>
      <c r="HA757" s="75"/>
      <c r="HB757" s="75"/>
      <c r="HC757" s="75"/>
      <c r="HD757" s="75"/>
      <c r="HE757" s="75"/>
      <c r="HF757" s="75"/>
      <c r="HG757" s="75"/>
      <c r="HH757" s="75"/>
      <c r="HI757" s="75"/>
      <c r="HJ757" s="75"/>
      <c r="HK757" s="75"/>
      <c r="HL757" s="75"/>
      <c r="HM757" s="75"/>
    </row>
    <row r="758" spans="5:221" ht="18" customHeight="1" x14ac:dyDescent="0.2">
      <c r="E758" s="54"/>
      <c r="F758" s="54"/>
      <c r="GW758" s="75"/>
      <c r="GX758" s="75"/>
      <c r="GY758" s="75"/>
      <c r="GZ758" s="75"/>
      <c r="HA758" s="75"/>
      <c r="HB758" s="75"/>
      <c r="HC758" s="75"/>
      <c r="HD758" s="75"/>
      <c r="HE758" s="75"/>
      <c r="HF758" s="75"/>
      <c r="HG758" s="75"/>
      <c r="HH758" s="75"/>
      <c r="HI758" s="75"/>
      <c r="HJ758" s="75"/>
      <c r="HK758" s="75"/>
      <c r="HL758" s="75"/>
      <c r="HM758" s="75"/>
    </row>
    <row r="759" spans="5:221" ht="18" customHeight="1" x14ac:dyDescent="0.2">
      <c r="E759" s="54"/>
      <c r="F759" s="54"/>
      <c r="GW759" s="75"/>
      <c r="GX759" s="75"/>
      <c r="GY759" s="75"/>
      <c r="GZ759" s="75"/>
      <c r="HA759" s="75"/>
      <c r="HB759" s="75"/>
      <c r="HC759" s="75"/>
      <c r="HD759" s="75"/>
      <c r="HE759" s="75"/>
      <c r="HF759" s="75"/>
      <c r="HG759" s="75"/>
      <c r="HH759" s="75"/>
      <c r="HI759" s="75"/>
      <c r="HJ759" s="75"/>
      <c r="HK759" s="75"/>
      <c r="HL759" s="75"/>
      <c r="HM759" s="75"/>
    </row>
    <row r="760" spans="5:221" ht="18" customHeight="1" x14ac:dyDescent="0.2">
      <c r="E760" s="54"/>
      <c r="F760" s="54"/>
      <c r="GW760" s="75"/>
      <c r="GX760" s="75"/>
      <c r="GY760" s="75"/>
      <c r="GZ760" s="75"/>
      <c r="HA760" s="75"/>
      <c r="HB760" s="75"/>
      <c r="HC760" s="75"/>
      <c r="HD760" s="75"/>
      <c r="HE760" s="75"/>
      <c r="HF760" s="75"/>
      <c r="HG760" s="75"/>
      <c r="HH760" s="75"/>
      <c r="HI760" s="75"/>
      <c r="HJ760" s="75"/>
      <c r="HK760" s="75"/>
      <c r="HL760" s="75"/>
      <c r="HM760" s="75"/>
    </row>
    <row r="761" spans="5:221" ht="18" customHeight="1" x14ac:dyDescent="0.2">
      <c r="E761" s="54"/>
      <c r="F761" s="54"/>
      <c r="GW761" s="75"/>
      <c r="GX761" s="75"/>
      <c r="GY761" s="75"/>
      <c r="GZ761" s="75"/>
      <c r="HA761" s="75"/>
      <c r="HB761" s="75"/>
      <c r="HC761" s="75"/>
      <c r="HD761" s="75"/>
      <c r="HE761" s="75"/>
      <c r="HF761" s="75"/>
      <c r="HG761" s="75"/>
      <c r="HH761" s="75"/>
      <c r="HI761" s="75"/>
      <c r="HJ761" s="75"/>
      <c r="HK761" s="75"/>
      <c r="HL761" s="75"/>
      <c r="HM761" s="75"/>
    </row>
    <row r="762" spans="5:221" ht="18" customHeight="1" x14ac:dyDescent="0.2">
      <c r="E762" s="54"/>
      <c r="F762" s="54"/>
      <c r="GW762" s="75"/>
      <c r="GX762" s="75"/>
      <c r="GY762" s="75"/>
      <c r="GZ762" s="75"/>
      <c r="HA762" s="75"/>
      <c r="HB762" s="75"/>
      <c r="HC762" s="75"/>
      <c r="HD762" s="75"/>
      <c r="HE762" s="75"/>
      <c r="HF762" s="75"/>
      <c r="HG762" s="75"/>
      <c r="HH762" s="75"/>
      <c r="HI762" s="75"/>
      <c r="HJ762" s="75"/>
      <c r="HK762" s="75"/>
      <c r="HL762" s="75"/>
      <c r="HM762" s="75"/>
    </row>
    <row r="763" spans="5:221" ht="18" customHeight="1" x14ac:dyDescent="0.2">
      <c r="E763" s="54"/>
      <c r="F763" s="54"/>
      <c r="GW763" s="75"/>
      <c r="GX763" s="75"/>
      <c r="GY763" s="75"/>
      <c r="GZ763" s="75"/>
      <c r="HA763" s="75"/>
      <c r="HB763" s="75"/>
      <c r="HC763" s="75"/>
      <c r="HD763" s="75"/>
      <c r="HE763" s="75"/>
      <c r="HF763" s="75"/>
      <c r="HG763" s="75"/>
      <c r="HH763" s="75"/>
      <c r="HI763" s="75"/>
      <c r="HJ763" s="75"/>
      <c r="HK763" s="75"/>
      <c r="HL763" s="75"/>
      <c r="HM763" s="75"/>
    </row>
    <row r="764" spans="5:221" ht="18" customHeight="1" x14ac:dyDescent="0.2">
      <c r="E764" s="54"/>
      <c r="F764" s="54"/>
      <c r="GW764" s="75"/>
      <c r="GX764" s="75"/>
      <c r="GY764" s="75"/>
      <c r="GZ764" s="75"/>
      <c r="HA764" s="75"/>
      <c r="HB764" s="75"/>
      <c r="HC764" s="75"/>
      <c r="HD764" s="75"/>
      <c r="HE764" s="75"/>
      <c r="HF764" s="75"/>
      <c r="HG764" s="75"/>
      <c r="HH764" s="75"/>
      <c r="HI764" s="75"/>
      <c r="HJ764" s="75"/>
      <c r="HK764" s="75"/>
      <c r="HL764" s="75"/>
      <c r="HM764" s="75"/>
    </row>
    <row r="765" spans="5:221" ht="18" customHeight="1" x14ac:dyDescent="0.2">
      <c r="E765" s="54"/>
      <c r="F765" s="54"/>
      <c r="GW765" s="75"/>
      <c r="GX765" s="75"/>
      <c r="GY765" s="75"/>
      <c r="GZ765" s="75"/>
      <c r="HA765" s="75"/>
      <c r="HB765" s="75"/>
      <c r="HC765" s="75"/>
      <c r="HD765" s="75"/>
      <c r="HE765" s="75"/>
      <c r="HF765" s="75"/>
      <c r="HG765" s="75"/>
      <c r="HH765" s="75"/>
      <c r="HI765" s="75"/>
      <c r="HJ765" s="75"/>
      <c r="HK765" s="75"/>
      <c r="HL765" s="75"/>
      <c r="HM765" s="75"/>
    </row>
    <row r="766" spans="5:221" ht="18" customHeight="1" x14ac:dyDescent="0.2">
      <c r="E766" s="54"/>
      <c r="F766" s="54"/>
      <c r="GW766" s="75"/>
      <c r="GX766" s="75"/>
      <c r="GY766" s="75"/>
      <c r="GZ766" s="75"/>
      <c r="HA766" s="75"/>
      <c r="HB766" s="75"/>
      <c r="HC766" s="75"/>
      <c r="HD766" s="75"/>
      <c r="HE766" s="75"/>
      <c r="HF766" s="75"/>
      <c r="HG766" s="75"/>
      <c r="HH766" s="75"/>
      <c r="HI766" s="75"/>
      <c r="HJ766" s="75"/>
      <c r="HK766" s="75"/>
      <c r="HL766" s="75"/>
      <c r="HM766" s="75"/>
    </row>
    <row r="767" spans="5:221" ht="18" customHeight="1" x14ac:dyDescent="0.2">
      <c r="E767" s="54"/>
      <c r="F767" s="54"/>
      <c r="GW767" s="75"/>
      <c r="GX767" s="75"/>
      <c r="GY767" s="75"/>
      <c r="GZ767" s="75"/>
      <c r="HA767" s="75"/>
      <c r="HB767" s="75"/>
      <c r="HC767" s="75"/>
      <c r="HD767" s="75"/>
      <c r="HE767" s="75"/>
      <c r="HF767" s="75"/>
      <c r="HG767" s="75"/>
      <c r="HH767" s="75"/>
      <c r="HI767" s="75"/>
      <c r="HJ767" s="75"/>
      <c r="HK767" s="75"/>
      <c r="HL767" s="75"/>
      <c r="HM767" s="75"/>
    </row>
    <row r="768" spans="5:221" ht="18" customHeight="1" x14ac:dyDescent="0.2">
      <c r="E768" s="54"/>
      <c r="F768" s="54"/>
      <c r="GW768" s="75"/>
      <c r="GX768" s="75"/>
      <c r="GY768" s="75"/>
      <c r="GZ768" s="75"/>
      <c r="HA768" s="75"/>
      <c r="HB768" s="75"/>
      <c r="HC768" s="75"/>
      <c r="HD768" s="75"/>
      <c r="HE768" s="75"/>
      <c r="HF768" s="75"/>
      <c r="HG768" s="75"/>
      <c r="HH768" s="75"/>
      <c r="HI768" s="75"/>
      <c r="HJ768" s="75"/>
      <c r="HK768" s="75"/>
      <c r="HL768" s="75"/>
      <c r="HM768" s="75"/>
    </row>
    <row r="769" spans="5:221" ht="18" customHeight="1" x14ac:dyDescent="0.2">
      <c r="E769" s="54"/>
      <c r="F769" s="54"/>
      <c r="GW769" s="75"/>
      <c r="GX769" s="75"/>
      <c r="GY769" s="75"/>
      <c r="GZ769" s="75"/>
      <c r="HA769" s="75"/>
      <c r="HB769" s="75"/>
      <c r="HC769" s="75"/>
      <c r="HD769" s="75"/>
      <c r="HE769" s="75"/>
      <c r="HF769" s="75"/>
      <c r="HG769" s="75"/>
      <c r="HH769" s="75"/>
      <c r="HI769" s="75"/>
      <c r="HJ769" s="75"/>
      <c r="HK769" s="75"/>
      <c r="HL769" s="75"/>
      <c r="HM769" s="75"/>
    </row>
    <row r="770" spans="5:221" ht="18" customHeight="1" x14ac:dyDescent="0.2">
      <c r="E770" s="54"/>
      <c r="F770" s="54"/>
      <c r="GW770" s="75"/>
      <c r="GX770" s="75"/>
      <c r="GY770" s="75"/>
      <c r="GZ770" s="75"/>
      <c r="HA770" s="75"/>
      <c r="HB770" s="75"/>
      <c r="HC770" s="75"/>
      <c r="HD770" s="75"/>
      <c r="HE770" s="75"/>
      <c r="HF770" s="75"/>
      <c r="HG770" s="75"/>
      <c r="HH770" s="75"/>
      <c r="HI770" s="75"/>
      <c r="HJ770" s="75"/>
      <c r="HK770" s="75"/>
      <c r="HL770" s="75"/>
      <c r="HM770" s="75"/>
    </row>
    <row r="771" spans="5:221" ht="18" customHeight="1" x14ac:dyDescent="0.2">
      <c r="E771" s="54"/>
      <c r="F771" s="54"/>
      <c r="GW771" s="75"/>
      <c r="GX771" s="75"/>
      <c r="GY771" s="75"/>
      <c r="GZ771" s="75"/>
      <c r="HA771" s="75"/>
      <c r="HB771" s="75"/>
      <c r="HC771" s="75"/>
      <c r="HD771" s="75"/>
      <c r="HE771" s="75"/>
      <c r="HF771" s="75"/>
      <c r="HG771" s="75"/>
      <c r="HH771" s="75"/>
      <c r="HI771" s="75"/>
      <c r="HJ771" s="75"/>
      <c r="HK771" s="75"/>
      <c r="HL771" s="75"/>
      <c r="HM771" s="75"/>
    </row>
    <row r="772" spans="5:221" ht="18" customHeight="1" x14ac:dyDescent="0.2">
      <c r="E772" s="54"/>
      <c r="F772" s="54"/>
      <c r="GW772" s="75"/>
      <c r="GX772" s="75"/>
      <c r="GY772" s="75"/>
      <c r="GZ772" s="75"/>
      <c r="HA772" s="75"/>
      <c r="HB772" s="75"/>
      <c r="HC772" s="75"/>
      <c r="HD772" s="75"/>
      <c r="HE772" s="75"/>
      <c r="HF772" s="75"/>
      <c r="HG772" s="75"/>
      <c r="HH772" s="75"/>
      <c r="HI772" s="75"/>
      <c r="HJ772" s="75"/>
      <c r="HK772" s="75"/>
      <c r="HL772" s="75"/>
      <c r="HM772" s="75"/>
    </row>
    <row r="773" spans="5:221" ht="18" customHeight="1" x14ac:dyDescent="0.2">
      <c r="E773" s="54"/>
      <c r="F773" s="54"/>
      <c r="GW773" s="75"/>
      <c r="GX773" s="75"/>
      <c r="GY773" s="75"/>
      <c r="GZ773" s="75"/>
      <c r="HA773" s="75"/>
      <c r="HB773" s="75"/>
      <c r="HC773" s="75"/>
      <c r="HD773" s="75"/>
      <c r="HE773" s="75"/>
      <c r="HF773" s="75"/>
      <c r="HG773" s="75"/>
      <c r="HH773" s="75"/>
      <c r="HI773" s="75"/>
      <c r="HJ773" s="75"/>
      <c r="HK773" s="75"/>
      <c r="HL773" s="75"/>
      <c r="HM773" s="75"/>
    </row>
    <row r="774" spans="5:221" ht="18" customHeight="1" x14ac:dyDescent="0.2">
      <c r="E774" s="54"/>
      <c r="F774" s="54"/>
      <c r="GW774" s="75"/>
      <c r="GX774" s="75"/>
      <c r="GY774" s="75"/>
      <c r="GZ774" s="75"/>
      <c r="HA774" s="75"/>
      <c r="HB774" s="75"/>
      <c r="HC774" s="75"/>
      <c r="HD774" s="75"/>
      <c r="HE774" s="75"/>
      <c r="HF774" s="75"/>
      <c r="HG774" s="75"/>
      <c r="HH774" s="75"/>
      <c r="HI774" s="75"/>
      <c r="HJ774" s="75"/>
      <c r="HK774" s="75"/>
      <c r="HL774" s="75"/>
      <c r="HM774" s="75"/>
    </row>
    <row r="775" spans="5:221" ht="18" customHeight="1" x14ac:dyDescent="0.2">
      <c r="E775" s="54"/>
      <c r="F775" s="54"/>
      <c r="GW775" s="75"/>
      <c r="GX775" s="75"/>
      <c r="GY775" s="75"/>
      <c r="GZ775" s="75"/>
      <c r="HA775" s="75"/>
      <c r="HB775" s="75"/>
      <c r="HC775" s="75"/>
      <c r="HD775" s="75"/>
      <c r="HE775" s="75"/>
      <c r="HF775" s="75"/>
      <c r="HG775" s="75"/>
      <c r="HH775" s="75"/>
      <c r="HI775" s="75"/>
      <c r="HJ775" s="75"/>
      <c r="HK775" s="75"/>
      <c r="HL775" s="75"/>
      <c r="HM775" s="75"/>
    </row>
    <row r="776" spans="5:221" ht="18" customHeight="1" x14ac:dyDescent="0.2">
      <c r="E776" s="54"/>
      <c r="F776" s="54"/>
      <c r="GW776" s="75"/>
      <c r="GX776" s="75"/>
      <c r="GY776" s="75"/>
      <c r="GZ776" s="75"/>
      <c r="HA776" s="75"/>
      <c r="HB776" s="75"/>
      <c r="HC776" s="75"/>
      <c r="HD776" s="75"/>
      <c r="HE776" s="75"/>
      <c r="HF776" s="75"/>
      <c r="HG776" s="75"/>
      <c r="HH776" s="75"/>
      <c r="HI776" s="75"/>
      <c r="HJ776" s="75"/>
      <c r="HK776" s="75"/>
      <c r="HL776" s="75"/>
      <c r="HM776" s="75"/>
    </row>
    <row r="777" spans="5:221" ht="18" customHeight="1" x14ac:dyDescent="0.2">
      <c r="E777" s="54"/>
      <c r="F777" s="54"/>
      <c r="GW777" s="75"/>
      <c r="GX777" s="75"/>
      <c r="GY777" s="75"/>
      <c r="GZ777" s="75"/>
      <c r="HA777" s="75"/>
      <c r="HB777" s="75"/>
      <c r="HC777" s="75"/>
      <c r="HD777" s="75"/>
      <c r="HE777" s="75"/>
      <c r="HF777" s="75"/>
      <c r="HG777" s="75"/>
      <c r="HH777" s="75"/>
      <c r="HI777" s="75"/>
      <c r="HJ777" s="75"/>
      <c r="HK777" s="75"/>
      <c r="HL777" s="75"/>
      <c r="HM777" s="75"/>
    </row>
    <row r="778" spans="5:221" ht="18" customHeight="1" x14ac:dyDescent="0.2">
      <c r="E778" s="54"/>
      <c r="F778" s="54"/>
      <c r="GW778" s="75"/>
      <c r="GX778" s="75"/>
      <c r="GY778" s="75"/>
      <c r="GZ778" s="75"/>
      <c r="HA778" s="75"/>
      <c r="HB778" s="75"/>
      <c r="HC778" s="75"/>
      <c r="HD778" s="75"/>
      <c r="HE778" s="75"/>
      <c r="HF778" s="75"/>
      <c r="HG778" s="75"/>
      <c r="HH778" s="75"/>
      <c r="HI778" s="75"/>
      <c r="HJ778" s="75"/>
      <c r="HK778" s="75"/>
      <c r="HL778" s="75"/>
      <c r="HM778" s="75"/>
    </row>
    <row r="779" spans="5:221" ht="18" customHeight="1" x14ac:dyDescent="0.2">
      <c r="E779" s="54"/>
      <c r="F779" s="54"/>
      <c r="GW779" s="75"/>
      <c r="GX779" s="75"/>
      <c r="GY779" s="75"/>
      <c r="GZ779" s="75"/>
      <c r="HA779" s="75"/>
      <c r="HB779" s="75"/>
      <c r="HC779" s="75"/>
      <c r="HD779" s="75"/>
      <c r="HE779" s="75"/>
      <c r="HF779" s="75"/>
      <c r="HG779" s="75"/>
      <c r="HH779" s="75"/>
      <c r="HI779" s="75"/>
      <c r="HJ779" s="75"/>
      <c r="HK779" s="75"/>
      <c r="HL779" s="75"/>
      <c r="HM779" s="75"/>
    </row>
    <row r="780" spans="5:221" ht="18" customHeight="1" x14ac:dyDescent="0.2">
      <c r="E780" s="54"/>
      <c r="F780" s="54"/>
      <c r="GW780" s="75"/>
      <c r="GX780" s="75"/>
      <c r="GY780" s="75"/>
      <c r="GZ780" s="75"/>
      <c r="HA780" s="75"/>
      <c r="HB780" s="75"/>
      <c r="HC780" s="75"/>
      <c r="HD780" s="75"/>
      <c r="HE780" s="75"/>
      <c r="HF780" s="75"/>
      <c r="HG780" s="75"/>
      <c r="HH780" s="75"/>
      <c r="HI780" s="75"/>
      <c r="HJ780" s="75"/>
      <c r="HK780" s="75"/>
      <c r="HL780" s="75"/>
      <c r="HM780" s="75"/>
    </row>
    <row r="781" spans="5:221" ht="18" customHeight="1" x14ac:dyDescent="0.2">
      <c r="E781" s="54"/>
      <c r="F781" s="54"/>
      <c r="GW781" s="75"/>
      <c r="GX781" s="75"/>
      <c r="GY781" s="75"/>
      <c r="GZ781" s="75"/>
      <c r="HA781" s="75"/>
      <c r="HB781" s="75"/>
      <c r="HC781" s="75"/>
      <c r="HD781" s="75"/>
      <c r="HE781" s="75"/>
      <c r="HF781" s="75"/>
      <c r="HG781" s="75"/>
      <c r="HH781" s="75"/>
      <c r="HI781" s="75"/>
      <c r="HJ781" s="75"/>
      <c r="HK781" s="75"/>
      <c r="HL781" s="75"/>
      <c r="HM781" s="75"/>
    </row>
    <row r="782" spans="5:221" ht="18" customHeight="1" x14ac:dyDescent="0.2">
      <c r="E782" s="54"/>
      <c r="F782" s="54"/>
      <c r="GW782" s="75"/>
      <c r="GX782" s="75"/>
      <c r="GY782" s="75"/>
      <c r="GZ782" s="75"/>
      <c r="HA782" s="75"/>
      <c r="HB782" s="75"/>
      <c r="HC782" s="75"/>
      <c r="HD782" s="75"/>
      <c r="HE782" s="75"/>
      <c r="HF782" s="75"/>
      <c r="HG782" s="75"/>
      <c r="HH782" s="75"/>
      <c r="HI782" s="75"/>
      <c r="HJ782" s="75"/>
      <c r="HK782" s="75"/>
      <c r="HL782" s="75"/>
      <c r="HM782" s="75"/>
    </row>
    <row r="783" spans="5:221" ht="18" customHeight="1" x14ac:dyDescent="0.2">
      <c r="E783" s="54"/>
      <c r="F783" s="54"/>
      <c r="GW783" s="75"/>
      <c r="GX783" s="75"/>
      <c r="GY783" s="75"/>
      <c r="GZ783" s="75"/>
      <c r="HA783" s="75"/>
      <c r="HB783" s="75"/>
      <c r="HC783" s="75"/>
      <c r="HD783" s="75"/>
      <c r="HE783" s="75"/>
      <c r="HF783" s="75"/>
      <c r="HG783" s="75"/>
      <c r="HH783" s="75"/>
      <c r="HI783" s="75"/>
      <c r="HJ783" s="75"/>
      <c r="HK783" s="75"/>
      <c r="HL783" s="75"/>
      <c r="HM783" s="75"/>
    </row>
    <row r="784" spans="5:221" ht="18" customHeight="1" x14ac:dyDescent="0.2">
      <c r="E784" s="54"/>
      <c r="F784" s="54"/>
      <c r="GW784" s="75"/>
      <c r="GX784" s="75"/>
      <c r="GY784" s="75"/>
      <c r="GZ784" s="75"/>
      <c r="HA784" s="75"/>
      <c r="HB784" s="75"/>
      <c r="HC784" s="75"/>
      <c r="HD784" s="75"/>
      <c r="HE784" s="75"/>
      <c r="HF784" s="75"/>
      <c r="HG784" s="75"/>
      <c r="HH784" s="75"/>
      <c r="HI784" s="75"/>
      <c r="HJ784" s="75"/>
      <c r="HK784" s="75"/>
      <c r="HL784" s="75"/>
      <c r="HM784" s="75"/>
    </row>
    <row r="785" spans="5:221" ht="18" customHeight="1" x14ac:dyDescent="0.2">
      <c r="E785" s="54"/>
      <c r="F785" s="54"/>
      <c r="GW785" s="75"/>
      <c r="GX785" s="75"/>
      <c r="GY785" s="75"/>
      <c r="GZ785" s="75"/>
      <c r="HA785" s="75"/>
      <c r="HB785" s="75"/>
      <c r="HC785" s="75"/>
      <c r="HD785" s="75"/>
      <c r="HE785" s="75"/>
      <c r="HF785" s="75"/>
      <c r="HG785" s="75"/>
      <c r="HH785" s="75"/>
      <c r="HI785" s="75"/>
      <c r="HJ785" s="75"/>
      <c r="HK785" s="75"/>
      <c r="HL785" s="75"/>
      <c r="HM785" s="75"/>
    </row>
    <row r="786" spans="5:221" ht="18" customHeight="1" x14ac:dyDescent="0.2">
      <c r="E786" s="54"/>
      <c r="F786" s="54"/>
      <c r="GW786" s="75"/>
      <c r="GX786" s="75"/>
      <c r="GY786" s="75"/>
      <c r="GZ786" s="75"/>
      <c r="HA786" s="75"/>
      <c r="HB786" s="75"/>
      <c r="HC786" s="75"/>
      <c r="HD786" s="75"/>
      <c r="HE786" s="75"/>
      <c r="HF786" s="75"/>
      <c r="HG786" s="75"/>
      <c r="HH786" s="75"/>
      <c r="HI786" s="75"/>
      <c r="HJ786" s="75"/>
      <c r="HK786" s="75"/>
      <c r="HL786" s="75"/>
      <c r="HM786" s="75"/>
    </row>
    <row r="787" spans="5:221" ht="18" customHeight="1" x14ac:dyDescent="0.2">
      <c r="E787" s="54"/>
      <c r="F787" s="54"/>
      <c r="GW787" s="75"/>
      <c r="GX787" s="75"/>
      <c r="GY787" s="75"/>
      <c r="GZ787" s="75"/>
      <c r="HA787" s="75"/>
      <c r="HB787" s="75"/>
      <c r="HC787" s="75"/>
      <c r="HD787" s="75"/>
      <c r="HE787" s="75"/>
      <c r="HF787" s="75"/>
      <c r="HG787" s="75"/>
      <c r="HH787" s="75"/>
      <c r="HI787" s="75"/>
      <c r="HJ787" s="75"/>
      <c r="HK787" s="75"/>
      <c r="HL787" s="75"/>
      <c r="HM787" s="75"/>
    </row>
    <row r="788" spans="5:221" ht="18" customHeight="1" x14ac:dyDescent="0.2">
      <c r="E788" s="54"/>
      <c r="F788" s="54"/>
      <c r="GW788" s="75"/>
      <c r="GX788" s="75"/>
      <c r="GY788" s="75"/>
      <c r="GZ788" s="75"/>
      <c r="HA788" s="75"/>
      <c r="HB788" s="75"/>
      <c r="HC788" s="75"/>
      <c r="HD788" s="75"/>
      <c r="HE788" s="75"/>
      <c r="HF788" s="75"/>
      <c r="HG788" s="75"/>
      <c r="HH788" s="75"/>
      <c r="HI788" s="75"/>
      <c r="HJ788" s="75"/>
      <c r="HK788" s="75"/>
      <c r="HL788" s="75"/>
      <c r="HM788" s="75"/>
    </row>
    <row r="789" spans="5:221" ht="18" customHeight="1" x14ac:dyDescent="0.2">
      <c r="E789" s="54"/>
      <c r="F789" s="54"/>
      <c r="GW789" s="75"/>
      <c r="GX789" s="75"/>
      <c r="GY789" s="75"/>
      <c r="GZ789" s="75"/>
      <c r="HA789" s="75"/>
      <c r="HB789" s="75"/>
      <c r="HC789" s="75"/>
      <c r="HD789" s="75"/>
      <c r="HE789" s="75"/>
      <c r="HF789" s="75"/>
      <c r="HG789" s="75"/>
      <c r="HH789" s="75"/>
      <c r="HI789" s="75"/>
      <c r="HJ789" s="75"/>
      <c r="HK789" s="75"/>
      <c r="HL789" s="75"/>
      <c r="HM789" s="75"/>
    </row>
    <row r="790" spans="5:221" ht="18" customHeight="1" x14ac:dyDescent="0.2">
      <c r="E790" s="54"/>
      <c r="F790" s="54"/>
      <c r="GW790" s="75"/>
      <c r="GX790" s="75"/>
      <c r="GY790" s="75"/>
      <c r="GZ790" s="75"/>
      <c r="HA790" s="75"/>
      <c r="HB790" s="75"/>
      <c r="HC790" s="75"/>
      <c r="HD790" s="75"/>
      <c r="HE790" s="75"/>
      <c r="HF790" s="75"/>
      <c r="HG790" s="75"/>
      <c r="HH790" s="75"/>
      <c r="HI790" s="75"/>
      <c r="HJ790" s="75"/>
      <c r="HK790" s="75"/>
      <c r="HL790" s="75"/>
      <c r="HM790" s="75"/>
    </row>
    <row r="791" spans="5:221" ht="18" customHeight="1" x14ac:dyDescent="0.2">
      <c r="E791" s="54"/>
      <c r="F791" s="54"/>
      <c r="GW791" s="75"/>
      <c r="GX791" s="75"/>
      <c r="GY791" s="75"/>
      <c r="GZ791" s="75"/>
      <c r="HA791" s="75"/>
      <c r="HB791" s="75"/>
      <c r="HC791" s="75"/>
      <c r="HD791" s="75"/>
      <c r="HE791" s="75"/>
      <c r="HF791" s="75"/>
      <c r="HG791" s="75"/>
      <c r="HH791" s="75"/>
      <c r="HI791" s="75"/>
      <c r="HJ791" s="75"/>
      <c r="HK791" s="75"/>
      <c r="HL791" s="75"/>
      <c r="HM791" s="75"/>
    </row>
    <row r="792" spans="5:221" ht="18" customHeight="1" x14ac:dyDescent="0.2">
      <c r="E792" s="54"/>
      <c r="F792" s="54"/>
      <c r="GW792" s="75"/>
      <c r="GX792" s="75"/>
      <c r="GY792" s="75"/>
      <c r="GZ792" s="75"/>
      <c r="HA792" s="75"/>
      <c r="HB792" s="75"/>
      <c r="HC792" s="75"/>
      <c r="HD792" s="75"/>
      <c r="HE792" s="75"/>
      <c r="HF792" s="75"/>
      <c r="HG792" s="75"/>
      <c r="HH792" s="75"/>
      <c r="HI792" s="75"/>
      <c r="HJ792" s="75"/>
      <c r="HK792" s="75"/>
      <c r="HL792" s="75"/>
      <c r="HM792" s="75"/>
    </row>
    <row r="793" spans="5:221" ht="18" customHeight="1" x14ac:dyDescent="0.2">
      <c r="E793" s="54"/>
      <c r="F793" s="54"/>
      <c r="GW793" s="75"/>
      <c r="GX793" s="75"/>
      <c r="GY793" s="75"/>
      <c r="GZ793" s="75"/>
      <c r="HA793" s="75"/>
      <c r="HB793" s="75"/>
      <c r="HC793" s="75"/>
      <c r="HD793" s="75"/>
      <c r="HE793" s="75"/>
      <c r="HF793" s="75"/>
      <c r="HG793" s="75"/>
      <c r="HH793" s="75"/>
      <c r="HI793" s="75"/>
      <c r="HJ793" s="75"/>
      <c r="HK793" s="75"/>
      <c r="HL793" s="75"/>
      <c r="HM793" s="75"/>
    </row>
    <row r="794" spans="5:221" ht="18" customHeight="1" x14ac:dyDescent="0.2">
      <c r="E794" s="54"/>
      <c r="F794" s="54"/>
      <c r="GW794" s="75"/>
      <c r="GX794" s="75"/>
      <c r="GY794" s="75"/>
      <c r="GZ794" s="75"/>
      <c r="HA794" s="75"/>
      <c r="HB794" s="75"/>
      <c r="HC794" s="75"/>
      <c r="HD794" s="75"/>
      <c r="HE794" s="75"/>
      <c r="HF794" s="75"/>
      <c r="HG794" s="75"/>
      <c r="HH794" s="75"/>
      <c r="HI794" s="75"/>
      <c r="HJ794" s="75"/>
      <c r="HK794" s="75"/>
      <c r="HL794" s="75"/>
      <c r="HM794" s="75"/>
    </row>
    <row r="795" spans="5:221" ht="18" customHeight="1" x14ac:dyDescent="0.2">
      <c r="E795" s="54"/>
      <c r="F795" s="54"/>
      <c r="GW795" s="75"/>
      <c r="GX795" s="75"/>
      <c r="GY795" s="75"/>
      <c r="GZ795" s="75"/>
      <c r="HA795" s="75"/>
      <c r="HB795" s="75"/>
      <c r="HC795" s="75"/>
      <c r="HD795" s="75"/>
      <c r="HE795" s="75"/>
      <c r="HF795" s="75"/>
      <c r="HG795" s="75"/>
      <c r="HH795" s="75"/>
      <c r="HI795" s="75"/>
      <c r="HJ795" s="75"/>
      <c r="HK795" s="75"/>
      <c r="HL795" s="75"/>
      <c r="HM795" s="75"/>
    </row>
    <row r="796" spans="5:221" ht="18" customHeight="1" x14ac:dyDescent="0.2">
      <c r="E796" s="54"/>
      <c r="F796" s="54"/>
      <c r="GW796" s="75"/>
      <c r="GX796" s="75"/>
      <c r="GY796" s="75"/>
      <c r="GZ796" s="75"/>
      <c r="HA796" s="75"/>
      <c r="HB796" s="75"/>
      <c r="HC796" s="75"/>
      <c r="HD796" s="75"/>
      <c r="HE796" s="75"/>
      <c r="HF796" s="75"/>
      <c r="HG796" s="75"/>
      <c r="HH796" s="75"/>
      <c r="HI796" s="75"/>
      <c r="HJ796" s="75"/>
      <c r="HK796" s="75"/>
      <c r="HL796" s="75"/>
      <c r="HM796" s="75"/>
    </row>
    <row r="797" spans="5:221" ht="18" customHeight="1" x14ac:dyDescent="0.2">
      <c r="E797" s="54"/>
      <c r="F797" s="54"/>
      <c r="GW797" s="75"/>
      <c r="GX797" s="75"/>
      <c r="GY797" s="75"/>
      <c r="GZ797" s="75"/>
      <c r="HA797" s="75"/>
      <c r="HB797" s="75"/>
      <c r="HC797" s="75"/>
      <c r="HD797" s="75"/>
      <c r="HE797" s="75"/>
      <c r="HF797" s="75"/>
      <c r="HG797" s="75"/>
      <c r="HH797" s="75"/>
      <c r="HI797" s="75"/>
      <c r="HJ797" s="75"/>
      <c r="HK797" s="75"/>
      <c r="HL797" s="75"/>
      <c r="HM797" s="75"/>
    </row>
    <row r="798" spans="5:221" ht="18" customHeight="1" x14ac:dyDescent="0.2">
      <c r="E798" s="54"/>
      <c r="F798" s="54"/>
      <c r="GW798" s="75"/>
      <c r="GX798" s="75"/>
      <c r="GY798" s="75"/>
      <c r="GZ798" s="75"/>
      <c r="HA798" s="75"/>
      <c r="HB798" s="75"/>
      <c r="HC798" s="75"/>
      <c r="HD798" s="75"/>
      <c r="HE798" s="75"/>
      <c r="HF798" s="75"/>
      <c r="HG798" s="75"/>
      <c r="HH798" s="75"/>
      <c r="HI798" s="75"/>
      <c r="HJ798" s="75"/>
      <c r="HK798" s="75"/>
      <c r="HL798" s="75"/>
      <c r="HM798" s="75"/>
    </row>
    <row r="799" spans="5:221" ht="18" customHeight="1" x14ac:dyDescent="0.2">
      <c r="E799" s="54"/>
      <c r="F799" s="54"/>
      <c r="GW799" s="75"/>
      <c r="GX799" s="75"/>
      <c r="GY799" s="75"/>
      <c r="GZ799" s="75"/>
      <c r="HA799" s="75"/>
      <c r="HB799" s="75"/>
      <c r="HC799" s="75"/>
      <c r="HD799" s="75"/>
      <c r="HE799" s="75"/>
      <c r="HF799" s="75"/>
      <c r="HG799" s="75"/>
      <c r="HH799" s="75"/>
      <c r="HI799" s="75"/>
      <c r="HJ799" s="75"/>
      <c r="HK799" s="75"/>
      <c r="HL799" s="75"/>
      <c r="HM799" s="75"/>
    </row>
    <row r="800" spans="5:221" ht="18" customHeight="1" x14ac:dyDescent="0.2">
      <c r="E800" s="54"/>
      <c r="F800" s="54"/>
      <c r="GW800" s="75"/>
      <c r="GX800" s="75"/>
      <c r="GY800" s="75"/>
      <c r="GZ800" s="75"/>
      <c r="HA800" s="75"/>
      <c r="HB800" s="75"/>
      <c r="HC800" s="75"/>
      <c r="HD800" s="75"/>
      <c r="HE800" s="75"/>
      <c r="HF800" s="75"/>
      <c r="HG800" s="75"/>
      <c r="HH800" s="75"/>
      <c r="HI800" s="75"/>
      <c r="HJ800" s="75"/>
      <c r="HK800" s="75"/>
      <c r="HL800" s="75"/>
      <c r="HM800" s="75"/>
    </row>
    <row r="801" spans="5:221" ht="18" customHeight="1" x14ac:dyDescent="0.2">
      <c r="E801" s="54"/>
      <c r="F801" s="54"/>
      <c r="GW801" s="75"/>
      <c r="GX801" s="75"/>
      <c r="GY801" s="75"/>
      <c r="GZ801" s="75"/>
      <c r="HA801" s="75"/>
      <c r="HB801" s="75"/>
      <c r="HC801" s="75"/>
      <c r="HD801" s="75"/>
      <c r="HE801" s="75"/>
      <c r="HF801" s="75"/>
      <c r="HG801" s="75"/>
      <c r="HH801" s="75"/>
      <c r="HI801" s="75"/>
      <c r="HJ801" s="75"/>
      <c r="HK801" s="75"/>
      <c r="HL801" s="75"/>
      <c r="HM801" s="75"/>
    </row>
    <row r="802" spans="5:221" ht="18" customHeight="1" x14ac:dyDescent="0.2">
      <c r="E802" s="54"/>
      <c r="F802" s="54"/>
      <c r="GW802" s="75"/>
      <c r="GX802" s="75"/>
      <c r="GY802" s="75"/>
      <c r="GZ802" s="75"/>
      <c r="HA802" s="75"/>
      <c r="HB802" s="75"/>
      <c r="HC802" s="75"/>
      <c r="HD802" s="75"/>
      <c r="HE802" s="75"/>
      <c r="HF802" s="75"/>
      <c r="HG802" s="75"/>
      <c r="HH802" s="75"/>
      <c r="HI802" s="75"/>
      <c r="HJ802" s="75"/>
      <c r="HK802" s="75"/>
      <c r="HL802" s="75"/>
      <c r="HM802" s="75"/>
    </row>
    <row r="803" spans="5:221" ht="18" customHeight="1" x14ac:dyDescent="0.2">
      <c r="E803" s="54"/>
      <c r="F803" s="54"/>
      <c r="GW803" s="75"/>
      <c r="GX803" s="75"/>
      <c r="GY803" s="75"/>
      <c r="GZ803" s="75"/>
      <c r="HA803" s="75"/>
      <c r="HB803" s="75"/>
      <c r="HC803" s="75"/>
      <c r="HD803" s="75"/>
      <c r="HE803" s="75"/>
      <c r="HF803" s="75"/>
      <c r="HG803" s="75"/>
      <c r="HH803" s="75"/>
      <c r="HI803" s="75"/>
      <c r="HJ803" s="75"/>
      <c r="HK803" s="75"/>
      <c r="HL803" s="75"/>
      <c r="HM803" s="75"/>
    </row>
    <row r="804" spans="5:221" ht="18" customHeight="1" x14ac:dyDescent="0.2">
      <c r="E804" s="54"/>
      <c r="F804" s="54"/>
      <c r="GW804" s="75"/>
      <c r="GX804" s="75"/>
      <c r="GY804" s="75"/>
      <c r="GZ804" s="75"/>
      <c r="HA804" s="75"/>
      <c r="HB804" s="75"/>
      <c r="HC804" s="75"/>
      <c r="HD804" s="75"/>
      <c r="HE804" s="75"/>
      <c r="HF804" s="75"/>
      <c r="HG804" s="75"/>
      <c r="HH804" s="75"/>
      <c r="HI804" s="75"/>
      <c r="HJ804" s="75"/>
      <c r="HK804" s="75"/>
      <c r="HL804" s="75"/>
      <c r="HM804" s="75"/>
    </row>
    <row r="805" spans="5:221" ht="18" customHeight="1" x14ac:dyDescent="0.2">
      <c r="E805" s="54"/>
      <c r="F805" s="54"/>
      <c r="GW805" s="75"/>
      <c r="GX805" s="75"/>
      <c r="GY805" s="75"/>
      <c r="GZ805" s="75"/>
      <c r="HA805" s="75"/>
      <c r="HB805" s="75"/>
      <c r="HC805" s="75"/>
      <c r="HD805" s="75"/>
      <c r="HE805" s="75"/>
      <c r="HF805" s="75"/>
      <c r="HG805" s="75"/>
      <c r="HH805" s="75"/>
      <c r="HI805" s="75"/>
      <c r="HJ805" s="75"/>
      <c r="HK805" s="75"/>
      <c r="HL805" s="75"/>
      <c r="HM805" s="75"/>
    </row>
    <row r="806" spans="5:221" ht="18" customHeight="1" x14ac:dyDescent="0.2">
      <c r="E806" s="54"/>
      <c r="F806" s="54"/>
      <c r="GW806" s="75"/>
      <c r="GX806" s="75"/>
      <c r="GY806" s="75"/>
      <c r="GZ806" s="75"/>
      <c r="HA806" s="75"/>
      <c r="HB806" s="75"/>
      <c r="HC806" s="75"/>
      <c r="HD806" s="75"/>
      <c r="HE806" s="75"/>
      <c r="HF806" s="75"/>
      <c r="HG806" s="75"/>
      <c r="HH806" s="75"/>
      <c r="HI806" s="75"/>
      <c r="HJ806" s="75"/>
      <c r="HK806" s="75"/>
      <c r="HL806" s="75"/>
      <c r="HM806" s="75"/>
    </row>
    <row r="807" spans="5:221" ht="18" customHeight="1" x14ac:dyDescent="0.2">
      <c r="E807" s="54"/>
      <c r="F807" s="54"/>
      <c r="GW807" s="75"/>
      <c r="GX807" s="75"/>
      <c r="GY807" s="75"/>
      <c r="GZ807" s="75"/>
      <c r="HA807" s="75"/>
      <c r="HB807" s="75"/>
      <c r="HC807" s="75"/>
      <c r="HD807" s="75"/>
      <c r="HE807" s="75"/>
      <c r="HF807" s="75"/>
      <c r="HG807" s="75"/>
      <c r="HH807" s="75"/>
      <c r="HI807" s="75"/>
      <c r="HJ807" s="75"/>
      <c r="HK807" s="75"/>
      <c r="HL807" s="75"/>
      <c r="HM807" s="75"/>
    </row>
    <row r="808" spans="5:221" ht="18" customHeight="1" x14ac:dyDescent="0.2">
      <c r="E808" s="54"/>
      <c r="F808" s="54"/>
      <c r="GW808" s="75"/>
      <c r="GX808" s="75"/>
      <c r="GY808" s="75"/>
      <c r="GZ808" s="75"/>
      <c r="HA808" s="75"/>
      <c r="HB808" s="75"/>
      <c r="HC808" s="75"/>
      <c r="HD808" s="75"/>
      <c r="HE808" s="75"/>
      <c r="HF808" s="75"/>
      <c r="HG808" s="75"/>
      <c r="HH808" s="75"/>
      <c r="HI808" s="75"/>
      <c r="HJ808" s="75"/>
      <c r="HK808" s="75"/>
      <c r="HL808" s="75"/>
      <c r="HM808" s="75"/>
    </row>
    <row r="809" spans="5:221" ht="18" customHeight="1" x14ac:dyDescent="0.2">
      <c r="E809" s="54"/>
      <c r="F809" s="54"/>
      <c r="GW809" s="75"/>
      <c r="GX809" s="75"/>
      <c r="GY809" s="75"/>
      <c r="GZ809" s="75"/>
      <c r="HA809" s="75"/>
      <c r="HB809" s="75"/>
      <c r="HC809" s="75"/>
      <c r="HD809" s="75"/>
      <c r="HE809" s="75"/>
      <c r="HF809" s="75"/>
      <c r="HG809" s="75"/>
      <c r="HH809" s="75"/>
      <c r="HI809" s="75"/>
      <c r="HJ809" s="75"/>
      <c r="HK809" s="75"/>
      <c r="HL809" s="75"/>
      <c r="HM809" s="75"/>
    </row>
    <row r="810" spans="5:221" ht="18" customHeight="1" x14ac:dyDescent="0.2">
      <c r="E810" s="54"/>
      <c r="F810" s="54"/>
      <c r="GW810" s="75"/>
      <c r="GX810" s="75"/>
      <c r="GY810" s="75"/>
      <c r="GZ810" s="75"/>
      <c r="HA810" s="75"/>
      <c r="HB810" s="75"/>
      <c r="HC810" s="75"/>
      <c r="HD810" s="75"/>
      <c r="HE810" s="75"/>
      <c r="HF810" s="75"/>
      <c r="HG810" s="75"/>
      <c r="HH810" s="75"/>
      <c r="HI810" s="75"/>
      <c r="HJ810" s="75"/>
      <c r="HK810" s="75"/>
      <c r="HL810" s="75"/>
      <c r="HM810" s="75"/>
    </row>
    <row r="811" spans="5:221" ht="18" customHeight="1" x14ac:dyDescent="0.2">
      <c r="E811" s="54"/>
      <c r="F811" s="54"/>
      <c r="GW811" s="75"/>
      <c r="GX811" s="75"/>
      <c r="GY811" s="75"/>
      <c r="GZ811" s="75"/>
      <c r="HA811" s="75"/>
      <c r="HB811" s="75"/>
      <c r="HC811" s="75"/>
      <c r="HD811" s="75"/>
      <c r="HE811" s="75"/>
      <c r="HF811" s="75"/>
      <c r="HG811" s="75"/>
      <c r="HH811" s="75"/>
      <c r="HI811" s="75"/>
      <c r="HJ811" s="75"/>
      <c r="HK811" s="75"/>
      <c r="HL811" s="75"/>
      <c r="HM811" s="75"/>
    </row>
    <row r="812" spans="5:221" ht="18" customHeight="1" x14ac:dyDescent="0.2">
      <c r="E812" s="54"/>
      <c r="F812" s="54"/>
      <c r="GW812" s="75"/>
      <c r="GX812" s="75"/>
      <c r="GY812" s="75"/>
      <c r="GZ812" s="75"/>
      <c r="HA812" s="75"/>
      <c r="HB812" s="75"/>
      <c r="HC812" s="75"/>
      <c r="HD812" s="75"/>
      <c r="HE812" s="75"/>
      <c r="HF812" s="75"/>
      <c r="HG812" s="75"/>
      <c r="HH812" s="75"/>
      <c r="HI812" s="75"/>
      <c r="HJ812" s="75"/>
      <c r="HK812" s="75"/>
      <c r="HL812" s="75"/>
      <c r="HM812" s="75"/>
    </row>
    <row r="813" spans="5:221" ht="18" customHeight="1" x14ac:dyDescent="0.2">
      <c r="E813" s="54"/>
      <c r="F813" s="54"/>
      <c r="GW813" s="75"/>
      <c r="GX813" s="75"/>
      <c r="GY813" s="75"/>
      <c r="GZ813" s="75"/>
      <c r="HA813" s="75"/>
      <c r="HB813" s="75"/>
      <c r="HC813" s="75"/>
      <c r="HD813" s="75"/>
      <c r="HE813" s="75"/>
      <c r="HF813" s="75"/>
      <c r="HG813" s="75"/>
      <c r="HH813" s="75"/>
      <c r="HI813" s="75"/>
      <c r="HJ813" s="75"/>
      <c r="HK813" s="75"/>
      <c r="HL813" s="75"/>
      <c r="HM813" s="75"/>
    </row>
    <row r="814" spans="5:221" ht="18" customHeight="1" x14ac:dyDescent="0.2">
      <c r="E814" s="54"/>
      <c r="F814" s="54"/>
      <c r="GW814" s="75"/>
      <c r="GX814" s="75"/>
      <c r="GY814" s="75"/>
      <c r="GZ814" s="75"/>
      <c r="HA814" s="75"/>
      <c r="HB814" s="75"/>
      <c r="HC814" s="75"/>
      <c r="HD814" s="75"/>
      <c r="HE814" s="75"/>
      <c r="HF814" s="75"/>
      <c r="HG814" s="75"/>
      <c r="HH814" s="75"/>
      <c r="HI814" s="75"/>
      <c r="HJ814" s="75"/>
      <c r="HK814" s="75"/>
      <c r="HL814" s="75"/>
      <c r="HM814" s="75"/>
    </row>
    <row r="815" spans="5:221" ht="18" customHeight="1" x14ac:dyDescent="0.2">
      <c r="E815" s="54"/>
      <c r="F815" s="54"/>
      <c r="GW815" s="75"/>
      <c r="GX815" s="75"/>
      <c r="GY815" s="75"/>
      <c r="GZ815" s="75"/>
      <c r="HA815" s="75"/>
      <c r="HB815" s="75"/>
      <c r="HC815" s="75"/>
      <c r="HD815" s="75"/>
      <c r="HE815" s="75"/>
      <c r="HF815" s="75"/>
      <c r="HG815" s="75"/>
      <c r="HH815" s="75"/>
      <c r="HI815" s="75"/>
      <c r="HJ815" s="75"/>
      <c r="HK815" s="75"/>
      <c r="HL815" s="75"/>
      <c r="HM815" s="75"/>
    </row>
    <row r="816" spans="5:221" ht="18" customHeight="1" x14ac:dyDescent="0.2">
      <c r="E816" s="54"/>
      <c r="F816" s="54"/>
      <c r="GW816" s="75"/>
      <c r="GX816" s="75"/>
      <c r="GY816" s="75"/>
      <c r="GZ816" s="75"/>
      <c r="HA816" s="75"/>
      <c r="HB816" s="75"/>
      <c r="HC816" s="75"/>
      <c r="HD816" s="75"/>
      <c r="HE816" s="75"/>
      <c r="HF816" s="75"/>
      <c r="HG816" s="75"/>
      <c r="HH816" s="75"/>
      <c r="HI816" s="75"/>
      <c r="HJ816" s="75"/>
      <c r="HK816" s="75"/>
      <c r="HL816" s="75"/>
      <c r="HM816" s="75"/>
    </row>
    <row r="817" spans="5:221" ht="18" customHeight="1" x14ac:dyDescent="0.2">
      <c r="E817" s="54"/>
      <c r="F817" s="54"/>
      <c r="GW817" s="75"/>
      <c r="GX817" s="75"/>
      <c r="GY817" s="75"/>
      <c r="GZ817" s="75"/>
      <c r="HA817" s="75"/>
      <c r="HB817" s="75"/>
      <c r="HC817" s="75"/>
      <c r="HD817" s="75"/>
      <c r="HE817" s="75"/>
      <c r="HF817" s="75"/>
      <c r="HG817" s="75"/>
      <c r="HH817" s="75"/>
      <c r="HI817" s="75"/>
      <c r="HJ817" s="75"/>
      <c r="HK817" s="75"/>
      <c r="HL817" s="75"/>
      <c r="HM817" s="75"/>
    </row>
    <row r="818" spans="5:221" ht="18" customHeight="1" x14ac:dyDescent="0.2">
      <c r="E818" s="54"/>
      <c r="F818" s="54"/>
      <c r="GW818" s="75"/>
      <c r="GX818" s="75"/>
      <c r="GY818" s="75"/>
      <c r="GZ818" s="75"/>
      <c r="HA818" s="75"/>
      <c r="HB818" s="75"/>
      <c r="HC818" s="75"/>
      <c r="HD818" s="75"/>
      <c r="HE818" s="75"/>
      <c r="HF818" s="75"/>
      <c r="HG818" s="75"/>
      <c r="HH818" s="75"/>
      <c r="HI818" s="75"/>
      <c r="HJ818" s="75"/>
      <c r="HK818" s="75"/>
      <c r="HL818" s="75"/>
      <c r="HM818" s="75"/>
    </row>
    <row r="819" spans="5:221" ht="18" customHeight="1" x14ac:dyDescent="0.2">
      <c r="E819" s="54"/>
      <c r="F819" s="54"/>
      <c r="GW819" s="75"/>
      <c r="GX819" s="75"/>
      <c r="GY819" s="75"/>
      <c r="GZ819" s="75"/>
      <c r="HA819" s="75"/>
      <c r="HB819" s="75"/>
      <c r="HC819" s="75"/>
      <c r="HD819" s="75"/>
      <c r="HE819" s="75"/>
      <c r="HF819" s="75"/>
      <c r="HG819" s="75"/>
      <c r="HH819" s="75"/>
      <c r="HI819" s="75"/>
      <c r="HJ819" s="75"/>
      <c r="HK819" s="75"/>
      <c r="HL819" s="75"/>
      <c r="HM819" s="75"/>
    </row>
    <row r="820" spans="5:221" ht="18" customHeight="1" x14ac:dyDescent="0.2">
      <c r="E820" s="54"/>
      <c r="F820" s="54"/>
      <c r="GW820" s="75"/>
      <c r="GX820" s="75"/>
      <c r="GY820" s="75"/>
      <c r="GZ820" s="75"/>
      <c r="HA820" s="75"/>
      <c r="HB820" s="75"/>
      <c r="HC820" s="75"/>
      <c r="HD820" s="75"/>
      <c r="HE820" s="75"/>
      <c r="HF820" s="75"/>
      <c r="HG820" s="75"/>
      <c r="HH820" s="75"/>
      <c r="HI820" s="75"/>
      <c r="HJ820" s="75"/>
      <c r="HK820" s="75"/>
      <c r="HL820" s="75"/>
      <c r="HM820" s="75"/>
    </row>
    <row r="821" spans="5:221" ht="18" customHeight="1" x14ac:dyDescent="0.2">
      <c r="E821" s="54"/>
      <c r="F821" s="54"/>
      <c r="GW821" s="75"/>
      <c r="GX821" s="75"/>
      <c r="GY821" s="75"/>
      <c r="GZ821" s="75"/>
      <c r="HA821" s="75"/>
      <c r="HB821" s="75"/>
      <c r="HC821" s="75"/>
      <c r="HD821" s="75"/>
      <c r="HE821" s="75"/>
      <c r="HF821" s="75"/>
      <c r="HG821" s="75"/>
      <c r="HH821" s="75"/>
      <c r="HI821" s="75"/>
      <c r="HJ821" s="75"/>
      <c r="HK821" s="75"/>
      <c r="HL821" s="75"/>
      <c r="HM821" s="75"/>
    </row>
    <row r="822" spans="5:221" ht="18" customHeight="1" x14ac:dyDescent="0.2">
      <c r="E822" s="54"/>
      <c r="F822" s="54"/>
      <c r="GW822" s="75"/>
      <c r="GX822" s="75"/>
      <c r="GY822" s="75"/>
      <c r="GZ822" s="75"/>
      <c r="HA822" s="75"/>
      <c r="HB822" s="75"/>
      <c r="HC822" s="75"/>
      <c r="HD822" s="75"/>
      <c r="HE822" s="75"/>
      <c r="HF822" s="75"/>
      <c r="HG822" s="75"/>
      <c r="HH822" s="75"/>
      <c r="HI822" s="75"/>
      <c r="HJ822" s="75"/>
      <c r="HK822" s="75"/>
      <c r="HL822" s="75"/>
      <c r="HM822" s="75"/>
    </row>
    <row r="823" spans="5:221" ht="18" customHeight="1" x14ac:dyDescent="0.2">
      <c r="E823" s="54"/>
      <c r="F823" s="54"/>
      <c r="GW823" s="75"/>
      <c r="GX823" s="75"/>
      <c r="GY823" s="75"/>
      <c r="GZ823" s="75"/>
      <c r="HA823" s="75"/>
      <c r="HB823" s="75"/>
      <c r="HC823" s="75"/>
      <c r="HD823" s="75"/>
      <c r="HE823" s="75"/>
      <c r="HF823" s="75"/>
      <c r="HG823" s="75"/>
      <c r="HH823" s="75"/>
      <c r="HI823" s="75"/>
      <c r="HJ823" s="75"/>
      <c r="HK823" s="75"/>
      <c r="HL823" s="75"/>
      <c r="HM823" s="75"/>
    </row>
    <row r="824" spans="5:221" ht="18" customHeight="1" x14ac:dyDescent="0.2">
      <c r="E824" s="54"/>
      <c r="F824" s="54"/>
      <c r="GW824" s="75"/>
      <c r="GX824" s="75"/>
      <c r="GY824" s="75"/>
      <c r="GZ824" s="75"/>
      <c r="HA824" s="75"/>
      <c r="HB824" s="75"/>
      <c r="HC824" s="75"/>
      <c r="HD824" s="75"/>
      <c r="HE824" s="75"/>
      <c r="HF824" s="75"/>
      <c r="HG824" s="75"/>
      <c r="HH824" s="75"/>
      <c r="HI824" s="75"/>
      <c r="HJ824" s="75"/>
      <c r="HK824" s="75"/>
      <c r="HL824" s="75"/>
      <c r="HM824" s="75"/>
    </row>
    <row r="825" spans="5:221" ht="18" customHeight="1" x14ac:dyDescent="0.2">
      <c r="E825" s="54"/>
      <c r="F825" s="54"/>
      <c r="GW825" s="75"/>
      <c r="GX825" s="75"/>
      <c r="GY825" s="75"/>
      <c r="GZ825" s="75"/>
      <c r="HA825" s="75"/>
      <c r="HB825" s="75"/>
      <c r="HC825" s="75"/>
      <c r="HD825" s="75"/>
      <c r="HE825" s="75"/>
      <c r="HF825" s="75"/>
      <c r="HG825" s="75"/>
      <c r="HH825" s="75"/>
      <c r="HI825" s="75"/>
      <c r="HJ825" s="75"/>
      <c r="HK825" s="75"/>
      <c r="HL825" s="75"/>
      <c r="HM825" s="75"/>
    </row>
    <row r="826" spans="5:221" ht="18" customHeight="1" x14ac:dyDescent="0.2">
      <c r="E826" s="54"/>
      <c r="F826" s="54"/>
      <c r="GW826" s="75"/>
      <c r="GX826" s="75"/>
      <c r="GY826" s="75"/>
      <c r="GZ826" s="75"/>
      <c r="HA826" s="75"/>
      <c r="HB826" s="75"/>
      <c r="HC826" s="75"/>
      <c r="HD826" s="75"/>
      <c r="HE826" s="75"/>
      <c r="HF826" s="75"/>
      <c r="HG826" s="75"/>
      <c r="HH826" s="75"/>
      <c r="HI826" s="75"/>
      <c r="HJ826" s="75"/>
      <c r="HK826" s="75"/>
      <c r="HL826" s="75"/>
      <c r="HM826" s="75"/>
    </row>
    <row r="827" spans="5:221" ht="18" customHeight="1" x14ac:dyDescent="0.2">
      <c r="E827" s="54"/>
      <c r="F827" s="54"/>
      <c r="GW827" s="75"/>
      <c r="GX827" s="75"/>
      <c r="GY827" s="75"/>
      <c r="GZ827" s="75"/>
      <c r="HA827" s="75"/>
      <c r="HB827" s="75"/>
      <c r="HC827" s="75"/>
      <c r="HD827" s="75"/>
      <c r="HE827" s="75"/>
      <c r="HF827" s="75"/>
      <c r="HG827" s="75"/>
      <c r="HH827" s="75"/>
      <c r="HI827" s="75"/>
      <c r="HJ827" s="75"/>
      <c r="HK827" s="75"/>
      <c r="HL827" s="75"/>
      <c r="HM827" s="75"/>
    </row>
    <row r="828" spans="5:221" ht="18" customHeight="1" x14ac:dyDescent="0.2">
      <c r="E828" s="54"/>
      <c r="F828" s="54"/>
      <c r="GW828" s="75"/>
      <c r="GX828" s="75"/>
      <c r="GY828" s="75"/>
      <c r="GZ828" s="75"/>
      <c r="HA828" s="75"/>
      <c r="HB828" s="75"/>
      <c r="HC828" s="75"/>
      <c r="HD828" s="75"/>
      <c r="HE828" s="75"/>
      <c r="HF828" s="75"/>
      <c r="HG828" s="75"/>
      <c r="HH828" s="75"/>
      <c r="HI828" s="75"/>
      <c r="HJ828" s="75"/>
      <c r="HK828" s="75"/>
      <c r="HL828" s="75"/>
      <c r="HM828" s="75"/>
    </row>
    <row r="829" spans="5:221" ht="18" customHeight="1" x14ac:dyDescent="0.2">
      <c r="E829" s="54"/>
      <c r="F829" s="54"/>
      <c r="GW829" s="75"/>
      <c r="GX829" s="75"/>
      <c r="GY829" s="75"/>
      <c r="GZ829" s="75"/>
      <c r="HA829" s="75"/>
      <c r="HB829" s="75"/>
      <c r="HC829" s="75"/>
      <c r="HD829" s="75"/>
      <c r="HE829" s="75"/>
      <c r="HF829" s="75"/>
      <c r="HG829" s="75"/>
      <c r="HH829" s="75"/>
      <c r="HI829" s="75"/>
      <c r="HJ829" s="75"/>
      <c r="HK829" s="75"/>
      <c r="HL829" s="75"/>
      <c r="HM829" s="75"/>
    </row>
    <row r="830" spans="5:221" ht="18" customHeight="1" x14ac:dyDescent="0.2">
      <c r="E830" s="54"/>
      <c r="F830" s="54"/>
      <c r="GW830" s="75"/>
      <c r="GX830" s="75"/>
      <c r="GY830" s="75"/>
      <c r="GZ830" s="75"/>
      <c r="HA830" s="75"/>
      <c r="HB830" s="75"/>
      <c r="HC830" s="75"/>
      <c r="HD830" s="75"/>
      <c r="HE830" s="75"/>
      <c r="HF830" s="75"/>
      <c r="HG830" s="75"/>
      <c r="HH830" s="75"/>
      <c r="HI830" s="75"/>
      <c r="HJ830" s="75"/>
      <c r="HK830" s="75"/>
      <c r="HL830" s="75"/>
      <c r="HM830" s="75"/>
    </row>
    <row r="831" spans="5:221" ht="18" customHeight="1" x14ac:dyDescent="0.2">
      <c r="E831" s="54"/>
      <c r="F831" s="54"/>
      <c r="GW831" s="75"/>
      <c r="GX831" s="75"/>
      <c r="GY831" s="75"/>
      <c r="GZ831" s="75"/>
      <c r="HA831" s="75"/>
      <c r="HB831" s="75"/>
      <c r="HC831" s="75"/>
      <c r="HD831" s="75"/>
      <c r="HE831" s="75"/>
      <c r="HF831" s="75"/>
      <c r="HG831" s="75"/>
      <c r="HH831" s="75"/>
      <c r="HI831" s="75"/>
      <c r="HJ831" s="75"/>
      <c r="HK831" s="75"/>
      <c r="HL831" s="75"/>
      <c r="HM831" s="75"/>
    </row>
    <row r="832" spans="5:221" ht="18" customHeight="1" x14ac:dyDescent="0.2">
      <c r="E832" s="54"/>
      <c r="F832" s="54"/>
      <c r="GW832" s="75"/>
      <c r="GX832" s="75"/>
      <c r="GY832" s="75"/>
      <c r="GZ832" s="75"/>
      <c r="HA832" s="75"/>
      <c r="HB832" s="75"/>
      <c r="HC832" s="75"/>
      <c r="HD832" s="75"/>
      <c r="HE832" s="75"/>
      <c r="HF832" s="75"/>
      <c r="HG832" s="75"/>
      <c r="HH832" s="75"/>
      <c r="HI832" s="75"/>
      <c r="HJ832" s="75"/>
      <c r="HK832" s="75"/>
      <c r="HL832" s="75"/>
      <c r="HM832" s="75"/>
    </row>
    <row r="833" spans="5:221" ht="18" customHeight="1" x14ac:dyDescent="0.2">
      <c r="E833" s="54"/>
      <c r="F833" s="54"/>
      <c r="GW833" s="75"/>
      <c r="GX833" s="75"/>
      <c r="GY833" s="75"/>
      <c r="GZ833" s="75"/>
      <c r="HA833" s="75"/>
      <c r="HB833" s="75"/>
      <c r="HC833" s="75"/>
      <c r="HD833" s="75"/>
      <c r="HE833" s="75"/>
      <c r="HF833" s="75"/>
      <c r="HG833" s="75"/>
      <c r="HH833" s="75"/>
      <c r="HI833" s="75"/>
      <c r="HJ833" s="75"/>
      <c r="HK833" s="75"/>
      <c r="HL833" s="75"/>
      <c r="HM833" s="75"/>
    </row>
    <row r="834" spans="5:221" ht="18" customHeight="1" x14ac:dyDescent="0.2">
      <c r="E834" s="54"/>
      <c r="F834" s="54"/>
      <c r="GW834" s="75"/>
      <c r="GX834" s="75"/>
      <c r="GY834" s="75"/>
      <c r="GZ834" s="75"/>
      <c r="HA834" s="75"/>
      <c r="HB834" s="75"/>
      <c r="HC834" s="75"/>
      <c r="HD834" s="75"/>
      <c r="HE834" s="75"/>
      <c r="HF834" s="75"/>
      <c r="HG834" s="75"/>
      <c r="HH834" s="75"/>
      <c r="HI834" s="75"/>
      <c r="HJ834" s="75"/>
      <c r="HK834" s="75"/>
      <c r="HL834" s="75"/>
      <c r="HM834" s="75"/>
    </row>
    <row r="835" spans="5:221" ht="18" customHeight="1" x14ac:dyDescent="0.2">
      <c r="E835" s="54"/>
      <c r="F835" s="54"/>
      <c r="GW835" s="75"/>
      <c r="GX835" s="75"/>
      <c r="GY835" s="75"/>
      <c r="GZ835" s="75"/>
      <c r="HA835" s="75"/>
      <c r="HB835" s="75"/>
      <c r="HC835" s="75"/>
      <c r="HD835" s="75"/>
      <c r="HE835" s="75"/>
      <c r="HF835" s="75"/>
      <c r="HG835" s="75"/>
      <c r="HH835" s="75"/>
      <c r="HI835" s="75"/>
      <c r="HJ835" s="75"/>
      <c r="HK835" s="75"/>
      <c r="HL835" s="75"/>
      <c r="HM835" s="75"/>
    </row>
    <row r="836" spans="5:221" ht="18" customHeight="1" x14ac:dyDescent="0.2">
      <c r="E836" s="54"/>
      <c r="F836" s="54"/>
      <c r="GW836" s="75"/>
      <c r="GX836" s="75"/>
      <c r="GY836" s="75"/>
      <c r="GZ836" s="75"/>
      <c r="HA836" s="75"/>
      <c r="HB836" s="75"/>
      <c r="HC836" s="75"/>
      <c r="HD836" s="75"/>
      <c r="HE836" s="75"/>
      <c r="HF836" s="75"/>
      <c r="HG836" s="75"/>
      <c r="HH836" s="75"/>
      <c r="HI836" s="75"/>
      <c r="HJ836" s="75"/>
      <c r="HK836" s="75"/>
      <c r="HL836" s="75"/>
      <c r="HM836" s="75"/>
    </row>
    <row r="837" spans="5:221" ht="18" customHeight="1" x14ac:dyDescent="0.2">
      <c r="E837" s="54"/>
      <c r="F837" s="54"/>
      <c r="GW837" s="75"/>
      <c r="GX837" s="75"/>
      <c r="GY837" s="75"/>
      <c r="GZ837" s="75"/>
      <c r="HA837" s="75"/>
      <c r="HB837" s="75"/>
      <c r="HC837" s="75"/>
      <c r="HD837" s="75"/>
      <c r="HE837" s="75"/>
      <c r="HF837" s="75"/>
      <c r="HG837" s="75"/>
      <c r="HH837" s="75"/>
      <c r="HI837" s="75"/>
      <c r="HJ837" s="75"/>
      <c r="HK837" s="75"/>
      <c r="HL837" s="75"/>
      <c r="HM837" s="75"/>
    </row>
    <row r="838" spans="5:221" ht="18" customHeight="1" x14ac:dyDescent="0.2">
      <c r="E838" s="54"/>
      <c r="F838" s="54"/>
      <c r="GW838" s="75"/>
      <c r="GX838" s="75"/>
      <c r="GY838" s="75"/>
      <c r="GZ838" s="75"/>
      <c r="HA838" s="75"/>
      <c r="HB838" s="75"/>
      <c r="HC838" s="75"/>
      <c r="HD838" s="75"/>
      <c r="HE838" s="75"/>
      <c r="HF838" s="75"/>
      <c r="HG838" s="75"/>
      <c r="HH838" s="75"/>
      <c r="HI838" s="75"/>
      <c r="HJ838" s="75"/>
      <c r="HK838" s="75"/>
      <c r="HL838" s="75"/>
      <c r="HM838" s="75"/>
    </row>
    <row r="839" spans="5:221" ht="18" customHeight="1" x14ac:dyDescent="0.2">
      <c r="E839" s="54"/>
      <c r="F839" s="54"/>
      <c r="GW839" s="75"/>
      <c r="GX839" s="75"/>
      <c r="GY839" s="75"/>
      <c r="GZ839" s="75"/>
      <c r="HA839" s="75"/>
      <c r="HB839" s="75"/>
      <c r="HC839" s="75"/>
      <c r="HD839" s="75"/>
      <c r="HE839" s="75"/>
      <c r="HF839" s="75"/>
      <c r="HG839" s="75"/>
      <c r="HH839" s="75"/>
      <c r="HI839" s="75"/>
      <c r="HJ839" s="75"/>
      <c r="HK839" s="75"/>
      <c r="HL839" s="75"/>
      <c r="HM839" s="75"/>
    </row>
    <row r="840" spans="5:221" ht="18" customHeight="1" x14ac:dyDescent="0.2">
      <c r="E840" s="54"/>
      <c r="F840" s="54"/>
      <c r="GW840" s="75"/>
      <c r="GX840" s="75"/>
      <c r="GY840" s="75"/>
      <c r="GZ840" s="75"/>
      <c r="HA840" s="75"/>
      <c r="HB840" s="75"/>
      <c r="HC840" s="75"/>
      <c r="HD840" s="75"/>
      <c r="HE840" s="75"/>
      <c r="HF840" s="75"/>
      <c r="HG840" s="75"/>
      <c r="HH840" s="75"/>
      <c r="HI840" s="75"/>
      <c r="HJ840" s="75"/>
      <c r="HK840" s="75"/>
      <c r="HL840" s="75"/>
      <c r="HM840" s="75"/>
    </row>
    <row r="841" spans="5:221" ht="18" customHeight="1" x14ac:dyDescent="0.2">
      <c r="E841" s="54"/>
      <c r="F841" s="54"/>
      <c r="GW841" s="75"/>
      <c r="GX841" s="75"/>
      <c r="GY841" s="75"/>
      <c r="GZ841" s="75"/>
      <c r="HA841" s="75"/>
      <c r="HB841" s="75"/>
      <c r="HC841" s="75"/>
      <c r="HD841" s="75"/>
      <c r="HE841" s="75"/>
      <c r="HF841" s="75"/>
      <c r="HG841" s="75"/>
      <c r="HH841" s="75"/>
      <c r="HI841" s="75"/>
      <c r="HJ841" s="75"/>
      <c r="HK841" s="75"/>
      <c r="HL841" s="75"/>
      <c r="HM841" s="75"/>
    </row>
    <row r="842" spans="5:221" ht="18" customHeight="1" x14ac:dyDescent="0.2">
      <c r="E842" s="54"/>
      <c r="F842" s="54"/>
      <c r="GW842" s="75"/>
      <c r="GX842" s="75"/>
      <c r="GY842" s="75"/>
      <c r="GZ842" s="75"/>
      <c r="HA842" s="75"/>
      <c r="HB842" s="75"/>
      <c r="HC842" s="75"/>
      <c r="HD842" s="75"/>
      <c r="HE842" s="75"/>
      <c r="HF842" s="75"/>
      <c r="HG842" s="75"/>
      <c r="HH842" s="75"/>
      <c r="HI842" s="75"/>
      <c r="HJ842" s="75"/>
      <c r="HK842" s="75"/>
      <c r="HL842" s="75"/>
      <c r="HM842" s="75"/>
    </row>
    <row r="843" spans="5:221" ht="18" customHeight="1" x14ac:dyDescent="0.2">
      <c r="E843" s="54"/>
      <c r="F843" s="54"/>
      <c r="GW843" s="75"/>
      <c r="GX843" s="75"/>
      <c r="GY843" s="75"/>
      <c r="GZ843" s="75"/>
      <c r="HA843" s="75"/>
      <c r="HB843" s="75"/>
      <c r="HC843" s="75"/>
      <c r="HD843" s="75"/>
      <c r="HE843" s="75"/>
      <c r="HF843" s="75"/>
      <c r="HG843" s="75"/>
      <c r="HH843" s="75"/>
      <c r="HI843" s="75"/>
      <c r="HJ843" s="75"/>
      <c r="HK843" s="75"/>
      <c r="HL843" s="75"/>
      <c r="HM843" s="75"/>
    </row>
    <row r="844" spans="5:221" ht="18" customHeight="1" x14ac:dyDescent="0.2">
      <c r="E844" s="54"/>
      <c r="F844" s="54"/>
      <c r="GW844" s="75"/>
      <c r="GX844" s="75"/>
      <c r="GY844" s="75"/>
      <c r="GZ844" s="75"/>
      <c r="HA844" s="75"/>
      <c r="HB844" s="75"/>
      <c r="HC844" s="75"/>
      <c r="HD844" s="75"/>
      <c r="HE844" s="75"/>
      <c r="HF844" s="75"/>
      <c r="HG844" s="75"/>
      <c r="HH844" s="75"/>
      <c r="HI844" s="75"/>
      <c r="HJ844" s="75"/>
      <c r="HK844" s="75"/>
      <c r="HL844" s="75"/>
      <c r="HM844" s="75"/>
    </row>
    <row r="845" spans="5:221" ht="18" customHeight="1" x14ac:dyDescent="0.2">
      <c r="E845" s="54"/>
      <c r="F845" s="54"/>
      <c r="GW845" s="75"/>
      <c r="GX845" s="75"/>
      <c r="GY845" s="75"/>
      <c r="GZ845" s="75"/>
      <c r="HA845" s="75"/>
      <c r="HB845" s="75"/>
      <c r="HC845" s="75"/>
      <c r="HD845" s="75"/>
      <c r="HE845" s="75"/>
      <c r="HF845" s="75"/>
      <c r="HG845" s="75"/>
      <c r="HH845" s="75"/>
      <c r="HI845" s="75"/>
      <c r="HJ845" s="75"/>
      <c r="HK845" s="75"/>
      <c r="HL845" s="75"/>
      <c r="HM845" s="75"/>
    </row>
    <row r="846" spans="5:221" ht="18" customHeight="1" x14ac:dyDescent="0.2">
      <c r="E846" s="54"/>
      <c r="F846" s="54"/>
      <c r="GW846" s="75"/>
      <c r="GX846" s="75"/>
      <c r="GY846" s="75"/>
      <c r="GZ846" s="75"/>
      <c r="HA846" s="75"/>
      <c r="HB846" s="75"/>
      <c r="HC846" s="75"/>
      <c r="HD846" s="75"/>
      <c r="HE846" s="75"/>
      <c r="HF846" s="75"/>
      <c r="HG846" s="75"/>
      <c r="HH846" s="75"/>
      <c r="HI846" s="75"/>
      <c r="HJ846" s="75"/>
      <c r="HK846" s="75"/>
      <c r="HL846" s="75"/>
      <c r="HM846" s="75"/>
    </row>
    <row r="847" spans="5:221" ht="18" customHeight="1" x14ac:dyDescent="0.2">
      <c r="E847" s="54"/>
      <c r="F847" s="54"/>
      <c r="GW847" s="75"/>
      <c r="GX847" s="75"/>
      <c r="GY847" s="75"/>
      <c r="GZ847" s="75"/>
      <c r="HA847" s="75"/>
      <c r="HB847" s="75"/>
      <c r="HC847" s="75"/>
      <c r="HD847" s="75"/>
      <c r="HE847" s="75"/>
      <c r="HF847" s="75"/>
      <c r="HG847" s="75"/>
      <c r="HH847" s="75"/>
      <c r="HI847" s="75"/>
      <c r="HJ847" s="75"/>
      <c r="HK847" s="75"/>
      <c r="HL847" s="75"/>
      <c r="HM847" s="75"/>
    </row>
    <row r="848" spans="5:221" ht="18" customHeight="1" x14ac:dyDescent="0.2">
      <c r="E848" s="54"/>
      <c r="F848" s="54"/>
      <c r="GW848" s="75"/>
      <c r="GX848" s="75"/>
      <c r="GY848" s="75"/>
      <c r="GZ848" s="75"/>
      <c r="HA848" s="75"/>
      <c r="HB848" s="75"/>
      <c r="HC848" s="75"/>
      <c r="HD848" s="75"/>
      <c r="HE848" s="75"/>
      <c r="HF848" s="75"/>
      <c r="HG848" s="75"/>
      <c r="HH848" s="75"/>
      <c r="HI848" s="75"/>
      <c r="HJ848" s="75"/>
      <c r="HK848" s="75"/>
      <c r="HL848" s="75"/>
      <c r="HM848" s="75"/>
    </row>
    <row r="849" spans="5:221" ht="18" customHeight="1" x14ac:dyDescent="0.2">
      <c r="E849" s="54"/>
      <c r="F849" s="54"/>
      <c r="GW849" s="75"/>
      <c r="GX849" s="75"/>
      <c r="GY849" s="75"/>
      <c r="GZ849" s="75"/>
      <c r="HA849" s="75"/>
      <c r="HB849" s="75"/>
      <c r="HC849" s="75"/>
      <c r="HD849" s="75"/>
      <c r="HE849" s="75"/>
      <c r="HF849" s="75"/>
      <c r="HG849" s="75"/>
      <c r="HH849" s="75"/>
      <c r="HI849" s="75"/>
      <c r="HJ849" s="75"/>
      <c r="HK849" s="75"/>
      <c r="HL849" s="75"/>
      <c r="HM849" s="75"/>
    </row>
    <row r="850" spans="5:221" ht="18" customHeight="1" x14ac:dyDescent="0.2">
      <c r="E850" s="54"/>
      <c r="F850" s="54"/>
      <c r="GW850" s="75"/>
      <c r="GX850" s="75"/>
      <c r="GY850" s="75"/>
      <c r="GZ850" s="75"/>
      <c r="HA850" s="75"/>
      <c r="HB850" s="75"/>
      <c r="HC850" s="75"/>
      <c r="HD850" s="75"/>
      <c r="HE850" s="75"/>
      <c r="HF850" s="75"/>
      <c r="HG850" s="75"/>
      <c r="HH850" s="75"/>
      <c r="HI850" s="75"/>
      <c r="HJ850" s="75"/>
      <c r="HK850" s="75"/>
      <c r="HL850" s="75"/>
      <c r="HM850" s="75"/>
    </row>
    <row r="851" spans="5:221" ht="18" customHeight="1" x14ac:dyDescent="0.2">
      <c r="E851" s="54"/>
      <c r="F851" s="54"/>
      <c r="GW851" s="75"/>
      <c r="GX851" s="75"/>
      <c r="GY851" s="75"/>
      <c r="GZ851" s="75"/>
      <c r="HA851" s="75"/>
      <c r="HB851" s="75"/>
      <c r="HC851" s="75"/>
      <c r="HD851" s="75"/>
      <c r="HE851" s="75"/>
      <c r="HF851" s="75"/>
      <c r="HG851" s="75"/>
      <c r="HH851" s="75"/>
      <c r="HI851" s="75"/>
      <c r="HJ851" s="75"/>
      <c r="HK851" s="75"/>
      <c r="HL851" s="75"/>
      <c r="HM851" s="75"/>
    </row>
    <row r="852" spans="5:221" ht="18" customHeight="1" x14ac:dyDescent="0.2">
      <c r="E852" s="54"/>
      <c r="F852" s="54"/>
      <c r="GW852" s="75"/>
      <c r="GX852" s="75"/>
      <c r="GY852" s="75"/>
      <c r="GZ852" s="75"/>
      <c r="HA852" s="75"/>
      <c r="HB852" s="75"/>
      <c r="HC852" s="75"/>
      <c r="HD852" s="75"/>
      <c r="HE852" s="75"/>
      <c r="HF852" s="75"/>
      <c r="HG852" s="75"/>
      <c r="HH852" s="75"/>
      <c r="HI852" s="75"/>
      <c r="HJ852" s="75"/>
      <c r="HK852" s="75"/>
      <c r="HL852" s="75"/>
      <c r="HM852" s="75"/>
    </row>
    <row r="853" spans="5:221" ht="18" customHeight="1" x14ac:dyDescent="0.2">
      <c r="E853" s="54"/>
      <c r="F853" s="54"/>
      <c r="GW853" s="75"/>
      <c r="GX853" s="75"/>
      <c r="GY853" s="75"/>
      <c r="GZ853" s="75"/>
      <c r="HA853" s="75"/>
      <c r="HB853" s="75"/>
      <c r="HC853" s="75"/>
      <c r="HD853" s="75"/>
      <c r="HE853" s="75"/>
      <c r="HF853" s="75"/>
      <c r="HG853" s="75"/>
      <c r="HH853" s="75"/>
      <c r="HI853" s="75"/>
      <c r="HJ853" s="75"/>
      <c r="HK853" s="75"/>
      <c r="HL853" s="75"/>
      <c r="HM853" s="75"/>
    </row>
    <row r="854" spans="5:221" ht="18" customHeight="1" x14ac:dyDescent="0.2">
      <c r="E854" s="54"/>
      <c r="F854" s="54"/>
      <c r="GW854" s="75"/>
      <c r="GX854" s="75"/>
      <c r="GY854" s="75"/>
      <c r="GZ854" s="75"/>
      <c r="HA854" s="75"/>
      <c r="HB854" s="75"/>
      <c r="HC854" s="75"/>
      <c r="HD854" s="75"/>
      <c r="HE854" s="75"/>
      <c r="HF854" s="75"/>
      <c r="HG854" s="75"/>
      <c r="HH854" s="75"/>
      <c r="HI854" s="75"/>
      <c r="HJ854" s="75"/>
      <c r="HK854" s="75"/>
      <c r="HL854" s="75"/>
      <c r="HM854" s="75"/>
    </row>
    <row r="855" spans="5:221" ht="18" customHeight="1" x14ac:dyDescent="0.2">
      <c r="E855" s="54"/>
      <c r="F855" s="54"/>
      <c r="GW855" s="75"/>
      <c r="GX855" s="75"/>
      <c r="GY855" s="75"/>
      <c r="GZ855" s="75"/>
      <c r="HA855" s="75"/>
      <c r="HB855" s="75"/>
      <c r="HC855" s="75"/>
      <c r="HD855" s="75"/>
      <c r="HE855" s="75"/>
      <c r="HF855" s="75"/>
      <c r="HG855" s="75"/>
      <c r="HH855" s="75"/>
      <c r="HI855" s="75"/>
      <c r="HJ855" s="75"/>
      <c r="HK855" s="75"/>
      <c r="HL855" s="75"/>
      <c r="HM855" s="75"/>
    </row>
    <row r="856" spans="5:221" ht="18" customHeight="1" x14ac:dyDescent="0.2">
      <c r="E856" s="54"/>
      <c r="F856" s="54"/>
      <c r="GW856" s="75"/>
      <c r="GX856" s="75"/>
      <c r="GY856" s="75"/>
      <c r="GZ856" s="75"/>
      <c r="HA856" s="75"/>
      <c r="HB856" s="75"/>
      <c r="HC856" s="75"/>
      <c r="HD856" s="75"/>
      <c r="HE856" s="75"/>
      <c r="HF856" s="75"/>
      <c r="HG856" s="75"/>
      <c r="HH856" s="75"/>
      <c r="HI856" s="75"/>
      <c r="HJ856" s="75"/>
      <c r="HK856" s="75"/>
      <c r="HL856" s="75"/>
      <c r="HM856" s="75"/>
    </row>
    <row r="857" spans="5:221" ht="18" customHeight="1" x14ac:dyDescent="0.2">
      <c r="E857" s="54"/>
      <c r="F857" s="54"/>
      <c r="GW857" s="75"/>
      <c r="GX857" s="75"/>
      <c r="GY857" s="75"/>
      <c r="GZ857" s="75"/>
      <c r="HA857" s="75"/>
      <c r="HB857" s="75"/>
      <c r="HC857" s="75"/>
      <c r="HD857" s="75"/>
      <c r="HE857" s="75"/>
      <c r="HF857" s="75"/>
      <c r="HG857" s="75"/>
      <c r="HH857" s="75"/>
      <c r="HI857" s="75"/>
      <c r="HJ857" s="75"/>
      <c r="HK857" s="75"/>
      <c r="HL857" s="75"/>
      <c r="HM857" s="75"/>
    </row>
    <row r="858" spans="5:221" ht="18" customHeight="1" x14ac:dyDescent="0.2">
      <c r="E858" s="54"/>
      <c r="F858" s="54"/>
      <c r="GW858" s="75"/>
      <c r="GX858" s="75"/>
      <c r="GY858" s="75"/>
      <c r="GZ858" s="75"/>
      <c r="HA858" s="75"/>
      <c r="HB858" s="75"/>
      <c r="HC858" s="75"/>
      <c r="HD858" s="75"/>
      <c r="HE858" s="75"/>
      <c r="HF858" s="75"/>
      <c r="HG858" s="75"/>
      <c r="HH858" s="75"/>
      <c r="HI858" s="75"/>
      <c r="HJ858" s="75"/>
      <c r="HK858" s="75"/>
      <c r="HL858" s="75"/>
      <c r="HM858" s="75"/>
    </row>
    <row r="859" spans="5:221" ht="18" customHeight="1" x14ac:dyDescent="0.2">
      <c r="E859" s="54"/>
      <c r="F859" s="54"/>
      <c r="GW859" s="75"/>
      <c r="GX859" s="75"/>
      <c r="GY859" s="75"/>
      <c r="GZ859" s="75"/>
      <c r="HA859" s="75"/>
      <c r="HB859" s="75"/>
      <c r="HC859" s="75"/>
      <c r="HD859" s="75"/>
      <c r="HE859" s="75"/>
      <c r="HF859" s="75"/>
      <c r="HG859" s="75"/>
      <c r="HH859" s="75"/>
      <c r="HI859" s="75"/>
      <c r="HJ859" s="75"/>
      <c r="HK859" s="75"/>
      <c r="HL859" s="75"/>
      <c r="HM859" s="75"/>
    </row>
    <row r="860" spans="5:221" ht="18" customHeight="1" x14ac:dyDescent="0.2">
      <c r="E860" s="54"/>
      <c r="F860" s="54"/>
      <c r="GW860" s="75"/>
      <c r="GX860" s="75"/>
      <c r="GY860" s="75"/>
      <c r="GZ860" s="75"/>
      <c r="HA860" s="75"/>
      <c r="HB860" s="75"/>
      <c r="HC860" s="75"/>
      <c r="HD860" s="75"/>
      <c r="HE860" s="75"/>
      <c r="HF860" s="75"/>
      <c r="HG860" s="75"/>
      <c r="HH860" s="75"/>
      <c r="HI860" s="75"/>
      <c r="HJ860" s="75"/>
      <c r="HK860" s="75"/>
      <c r="HL860" s="75"/>
      <c r="HM860" s="75"/>
    </row>
    <row r="861" spans="5:221" ht="18" customHeight="1" x14ac:dyDescent="0.2">
      <c r="E861" s="54"/>
      <c r="F861" s="54"/>
      <c r="GW861" s="75"/>
      <c r="GX861" s="75"/>
      <c r="GY861" s="75"/>
      <c r="GZ861" s="75"/>
      <c r="HA861" s="75"/>
      <c r="HB861" s="75"/>
      <c r="HC861" s="75"/>
      <c r="HD861" s="75"/>
      <c r="HE861" s="75"/>
      <c r="HF861" s="75"/>
      <c r="HG861" s="75"/>
      <c r="HH861" s="75"/>
      <c r="HI861" s="75"/>
      <c r="HJ861" s="75"/>
      <c r="HK861" s="75"/>
      <c r="HL861" s="75"/>
      <c r="HM861" s="75"/>
    </row>
    <row r="862" spans="5:221" ht="18" customHeight="1" x14ac:dyDescent="0.2">
      <c r="E862" s="54"/>
      <c r="F862" s="54"/>
      <c r="GW862" s="75"/>
      <c r="GX862" s="75"/>
      <c r="GY862" s="75"/>
      <c r="GZ862" s="75"/>
      <c r="HA862" s="75"/>
      <c r="HB862" s="75"/>
      <c r="HC862" s="75"/>
      <c r="HD862" s="75"/>
      <c r="HE862" s="75"/>
      <c r="HF862" s="75"/>
      <c r="HG862" s="75"/>
      <c r="HH862" s="75"/>
      <c r="HI862" s="75"/>
      <c r="HJ862" s="75"/>
      <c r="HK862" s="75"/>
      <c r="HL862" s="75"/>
      <c r="HM862" s="75"/>
    </row>
    <row r="863" spans="5:221" ht="18" customHeight="1" x14ac:dyDescent="0.2">
      <c r="E863" s="54"/>
      <c r="F863" s="54"/>
      <c r="GW863" s="75"/>
      <c r="GX863" s="75"/>
      <c r="GY863" s="75"/>
      <c r="GZ863" s="75"/>
      <c r="HA863" s="75"/>
      <c r="HB863" s="75"/>
      <c r="HC863" s="75"/>
      <c r="HD863" s="75"/>
      <c r="HE863" s="75"/>
      <c r="HF863" s="75"/>
      <c r="HG863" s="75"/>
      <c r="HH863" s="75"/>
      <c r="HI863" s="75"/>
      <c r="HJ863" s="75"/>
      <c r="HK863" s="75"/>
      <c r="HL863" s="75"/>
      <c r="HM863" s="75"/>
    </row>
    <row r="864" spans="5:221" ht="18" customHeight="1" x14ac:dyDescent="0.2">
      <c r="E864" s="54"/>
      <c r="F864" s="54"/>
      <c r="GW864" s="75"/>
      <c r="GX864" s="75"/>
      <c r="GY864" s="75"/>
      <c r="GZ864" s="75"/>
      <c r="HA864" s="75"/>
      <c r="HB864" s="75"/>
      <c r="HC864" s="75"/>
      <c r="HD864" s="75"/>
      <c r="HE864" s="75"/>
      <c r="HF864" s="75"/>
      <c r="HG864" s="75"/>
      <c r="HH864" s="75"/>
      <c r="HI864" s="75"/>
      <c r="HJ864" s="75"/>
      <c r="HK864" s="75"/>
      <c r="HL864" s="75"/>
      <c r="HM864" s="75"/>
    </row>
    <row r="865" spans="5:221" ht="18" customHeight="1" x14ac:dyDescent="0.2">
      <c r="E865" s="54"/>
      <c r="F865" s="54"/>
      <c r="GW865" s="75"/>
      <c r="GX865" s="75"/>
      <c r="GY865" s="75"/>
      <c r="GZ865" s="75"/>
      <c r="HA865" s="75"/>
      <c r="HB865" s="75"/>
      <c r="HC865" s="75"/>
      <c r="HD865" s="75"/>
      <c r="HE865" s="75"/>
      <c r="HF865" s="75"/>
      <c r="HG865" s="75"/>
      <c r="HH865" s="75"/>
      <c r="HI865" s="75"/>
      <c r="HJ865" s="75"/>
      <c r="HK865" s="75"/>
      <c r="HL865" s="75"/>
      <c r="HM865" s="75"/>
    </row>
    <row r="866" spans="5:221" ht="18" customHeight="1" x14ac:dyDescent="0.2">
      <c r="E866" s="54"/>
      <c r="F866" s="54"/>
      <c r="GW866" s="75"/>
      <c r="GX866" s="75"/>
      <c r="GY866" s="75"/>
      <c r="GZ866" s="75"/>
      <c r="HA866" s="75"/>
      <c r="HB866" s="75"/>
      <c r="HC866" s="75"/>
      <c r="HD866" s="75"/>
      <c r="HE866" s="75"/>
      <c r="HF866" s="75"/>
      <c r="HG866" s="75"/>
      <c r="HH866" s="75"/>
      <c r="HI866" s="75"/>
      <c r="HJ866" s="75"/>
      <c r="HK866" s="75"/>
      <c r="HL866" s="75"/>
      <c r="HM866" s="75"/>
    </row>
    <row r="867" spans="5:221" ht="18" customHeight="1" x14ac:dyDescent="0.2">
      <c r="E867" s="54"/>
      <c r="F867" s="54"/>
      <c r="GW867" s="75"/>
      <c r="GX867" s="75"/>
      <c r="GY867" s="75"/>
      <c r="GZ867" s="75"/>
      <c r="HA867" s="75"/>
      <c r="HB867" s="75"/>
      <c r="HC867" s="75"/>
      <c r="HD867" s="75"/>
      <c r="HE867" s="75"/>
      <c r="HF867" s="75"/>
      <c r="HG867" s="75"/>
      <c r="HH867" s="75"/>
      <c r="HI867" s="75"/>
      <c r="HJ867" s="75"/>
      <c r="HK867" s="75"/>
      <c r="HL867" s="75"/>
      <c r="HM867" s="75"/>
    </row>
    <row r="868" spans="5:221" ht="18" customHeight="1" x14ac:dyDescent="0.2">
      <c r="E868" s="54"/>
      <c r="F868" s="54"/>
      <c r="GW868" s="75"/>
      <c r="GX868" s="75"/>
      <c r="GY868" s="75"/>
      <c r="GZ868" s="75"/>
      <c r="HA868" s="75"/>
      <c r="HB868" s="75"/>
      <c r="HC868" s="75"/>
      <c r="HD868" s="75"/>
      <c r="HE868" s="75"/>
      <c r="HF868" s="75"/>
      <c r="HG868" s="75"/>
      <c r="HH868" s="75"/>
      <c r="HI868" s="75"/>
      <c r="HJ868" s="75"/>
      <c r="HK868" s="75"/>
      <c r="HL868" s="75"/>
      <c r="HM868" s="75"/>
    </row>
    <row r="869" spans="5:221" ht="18" customHeight="1" x14ac:dyDescent="0.2">
      <c r="E869" s="54"/>
      <c r="F869" s="54"/>
      <c r="GW869" s="75"/>
      <c r="GX869" s="75"/>
      <c r="GY869" s="75"/>
      <c r="GZ869" s="75"/>
      <c r="HA869" s="75"/>
      <c r="HB869" s="75"/>
      <c r="HC869" s="75"/>
      <c r="HD869" s="75"/>
      <c r="HE869" s="75"/>
      <c r="HF869" s="75"/>
      <c r="HG869" s="75"/>
      <c r="HH869" s="75"/>
      <c r="HI869" s="75"/>
      <c r="HJ869" s="75"/>
      <c r="HK869" s="75"/>
      <c r="HL869" s="75"/>
      <c r="HM869" s="75"/>
    </row>
    <row r="870" spans="5:221" ht="18" customHeight="1" x14ac:dyDescent="0.2">
      <c r="E870" s="54"/>
      <c r="F870" s="54"/>
      <c r="GW870" s="75"/>
      <c r="GX870" s="75"/>
      <c r="GY870" s="75"/>
      <c r="GZ870" s="75"/>
      <c r="HA870" s="75"/>
      <c r="HB870" s="75"/>
      <c r="HC870" s="75"/>
      <c r="HD870" s="75"/>
      <c r="HE870" s="75"/>
      <c r="HF870" s="75"/>
      <c r="HG870" s="75"/>
      <c r="HH870" s="75"/>
      <c r="HI870" s="75"/>
      <c r="HJ870" s="75"/>
      <c r="HK870" s="75"/>
      <c r="HL870" s="75"/>
      <c r="HM870" s="75"/>
    </row>
    <row r="871" spans="5:221" ht="18" customHeight="1" x14ac:dyDescent="0.2">
      <c r="E871" s="54"/>
      <c r="F871" s="54"/>
      <c r="GW871" s="75"/>
      <c r="GX871" s="75"/>
      <c r="GY871" s="75"/>
      <c r="GZ871" s="75"/>
      <c r="HA871" s="75"/>
      <c r="HB871" s="75"/>
      <c r="HC871" s="75"/>
      <c r="HD871" s="75"/>
      <c r="HE871" s="75"/>
      <c r="HF871" s="75"/>
      <c r="HG871" s="75"/>
      <c r="HH871" s="75"/>
      <c r="HI871" s="75"/>
      <c r="HJ871" s="75"/>
      <c r="HK871" s="75"/>
      <c r="HL871" s="75"/>
      <c r="HM871" s="75"/>
    </row>
    <row r="872" spans="5:221" ht="18" customHeight="1" x14ac:dyDescent="0.2">
      <c r="E872" s="54"/>
      <c r="F872" s="54"/>
      <c r="GW872" s="75"/>
      <c r="GX872" s="75"/>
      <c r="GY872" s="75"/>
      <c r="GZ872" s="75"/>
      <c r="HA872" s="75"/>
      <c r="HB872" s="75"/>
      <c r="HC872" s="75"/>
      <c r="HD872" s="75"/>
      <c r="HE872" s="75"/>
      <c r="HF872" s="75"/>
      <c r="HG872" s="75"/>
      <c r="HH872" s="75"/>
      <c r="HI872" s="75"/>
      <c r="HJ872" s="75"/>
      <c r="HK872" s="75"/>
      <c r="HL872" s="75"/>
      <c r="HM872" s="75"/>
    </row>
    <row r="873" spans="5:221" ht="18" customHeight="1" x14ac:dyDescent="0.2">
      <c r="E873" s="54"/>
      <c r="F873" s="54"/>
      <c r="GW873" s="75"/>
      <c r="GX873" s="75"/>
      <c r="GY873" s="75"/>
      <c r="GZ873" s="75"/>
      <c r="HA873" s="75"/>
      <c r="HB873" s="75"/>
      <c r="HC873" s="75"/>
      <c r="HD873" s="75"/>
      <c r="HE873" s="75"/>
      <c r="HF873" s="75"/>
      <c r="HG873" s="75"/>
      <c r="HH873" s="75"/>
      <c r="HI873" s="75"/>
      <c r="HJ873" s="75"/>
      <c r="HK873" s="75"/>
      <c r="HL873" s="75"/>
      <c r="HM873" s="75"/>
    </row>
    <row r="874" spans="5:221" ht="18" customHeight="1" x14ac:dyDescent="0.2">
      <c r="E874" s="54"/>
      <c r="F874" s="54"/>
      <c r="GW874" s="75"/>
      <c r="GX874" s="75"/>
      <c r="GY874" s="75"/>
      <c r="GZ874" s="75"/>
      <c r="HA874" s="75"/>
      <c r="HB874" s="75"/>
      <c r="HC874" s="75"/>
      <c r="HD874" s="75"/>
      <c r="HE874" s="75"/>
      <c r="HF874" s="75"/>
      <c r="HG874" s="75"/>
      <c r="HH874" s="75"/>
      <c r="HI874" s="75"/>
      <c r="HJ874" s="75"/>
      <c r="HK874" s="75"/>
      <c r="HL874" s="75"/>
      <c r="HM874" s="75"/>
    </row>
    <row r="875" spans="5:221" ht="18" customHeight="1" x14ac:dyDescent="0.2">
      <c r="E875" s="54"/>
      <c r="F875" s="54"/>
      <c r="GW875" s="75"/>
      <c r="GX875" s="75"/>
      <c r="GY875" s="75"/>
      <c r="GZ875" s="75"/>
      <c r="HA875" s="75"/>
      <c r="HB875" s="75"/>
      <c r="HC875" s="75"/>
      <c r="HD875" s="75"/>
      <c r="HE875" s="75"/>
      <c r="HF875" s="75"/>
      <c r="HG875" s="75"/>
      <c r="HH875" s="75"/>
      <c r="HI875" s="75"/>
      <c r="HJ875" s="75"/>
      <c r="HK875" s="75"/>
      <c r="HL875" s="75"/>
      <c r="HM875" s="75"/>
    </row>
    <row r="876" spans="5:221" ht="18" customHeight="1" x14ac:dyDescent="0.2">
      <c r="E876" s="54"/>
      <c r="F876" s="54"/>
      <c r="GW876" s="75"/>
      <c r="GX876" s="75"/>
      <c r="GY876" s="75"/>
      <c r="GZ876" s="75"/>
      <c r="HA876" s="75"/>
      <c r="HB876" s="75"/>
      <c r="HC876" s="75"/>
      <c r="HD876" s="75"/>
      <c r="HE876" s="75"/>
      <c r="HF876" s="75"/>
      <c r="HG876" s="75"/>
      <c r="HH876" s="75"/>
      <c r="HI876" s="75"/>
      <c r="HJ876" s="75"/>
      <c r="HK876" s="75"/>
      <c r="HL876" s="75"/>
      <c r="HM876" s="75"/>
    </row>
    <row r="877" spans="5:221" ht="18" customHeight="1" x14ac:dyDescent="0.2">
      <c r="E877" s="54"/>
      <c r="F877" s="54"/>
      <c r="GW877" s="75"/>
      <c r="GX877" s="75"/>
      <c r="GY877" s="75"/>
      <c r="GZ877" s="75"/>
      <c r="HA877" s="75"/>
      <c r="HB877" s="75"/>
      <c r="HC877" s="75"/>
      <c r="HD877" s="75"/>
      <c r="HE877" s="75"/>
      <c r="HF877" s="75"/>
      <c r="HG877" s="75"/>
      <c r="HH877" s="75"/>
      <c r="HI877" s="75"/>
      <c r="HJ877" s="75"/>
      <c r="HK877" s="75"/>
      <c r="HL877" s="75"/>
      <c r="HM877" s="75"/>
    </row>
    <row r="878" spans="5:221" ht="18" customHeight="1" x14ac:dyDescent="0.2">
      <c r="E878" s="54"/>
      <c r="F878" s="54"/>
      <c r="GW878" s="75"/>
      <c r="GX878" s="75"/>
      <c r="GY878" s="75"/>
      <c r="GZ878" s="75"/>
      <c r="HA878" s="75"/>
      <c r="HB878" s="75"/>
      <c r="HC878" s="75"/>
      <c r="HD878" s="75"/>
      <c r="HE878" s="75"/>
      <c r="HF878" s="75"/>
      <c r="HG878" s="75"/>
      <c r="HH878" s="75"/>
      <c r="HI878" s="75"/>
      <c r="HJ878" s="75"/>
      <c r="HK878" s="75"/>
      <c r="HL878" s="75"/>
      <c r="HM878" s="75"/>
    </row>
    <row r="879" spans="5:221" ht="18" customHeight="1" x14ac:dyDescent="0.2">
      <c r="E879" s="54"/>
      <c r="F879" s="54"/>
      <c r="GW879" s="75"/>
      <c r="GX879" s="75"/>
      <c r="GY879" s="75"/>
      <c r="GZ879" s="75"/>
      <c r="HA879" s="75"/>
      <c r="HB879" s="75"/>
      <c r="HC879" s="75"/>
      <c r="HD879" s="75"/>
      <c r="HE879" s="75"/>
      <c r="HF879" s="75"/>
      <c r="HG879" s="75"/>
      <c r="HH879" s="75"/>
      <c r="HI879" s="75"/>
      <c r="HJ879" s="75"/>
      <c r="HK879" s="75"/>
      <c r="HL879" s="75"/>
      <c r="HM879" s="75"/>
    </row>
    <row r="880" spans="5:221" ht="18" customHeight="1" x14ac:dyDescent="0.2">
      <c r="E880" s="54"/>
      <c r="F880" s="54"/>
      <c r="GW880" s="75"/>
      <c r="GX880" s="75"/>
      <c r="GY880" s="75"/>
      <c r="GZ880" s="75"/>
      <c r="HA880" s="75"/>
      <c r="HB880" s="75"/>
      <c r="HC880" s="75"/>
      <c r="HD880" s="75"/>
      <c r="HE880" s="75"/>
      <c r="HF880" s="75"/>
      <c r="HG880" s="75"/>
      <c r="HH880" s="75"/>
      <c r="HI880" s="75"/>
      <c r="HJ880" s="75"/>
      <c r="HK880" s="75"/>
      <c r="HL880" s="75"/>
      <c r="HM880" s="75"/>
    </row>
    <row r="881" spans="5:221" ht="18" customHeight="1" x14ac:dyDescent="0.2">
      <c r="E881" s="54"/>
      <c r="F881" s="54"/>
      <c r="GW881" s="75"/>
      <c r="GX881" s="75"/>
      <c r="GY881" s="75"/>
      <c r="GZ881" s="75"/>
      <c r="HA881" s="75"/>
      <c r="HB881" s="75"/>
      <c r="HC881" s="75"/>
      <c r="HD881" s="75"/>
      <c r="HE881" s="75"/>
      <c r="HF881" s="75"/>
      <c r="HG881" s="75"/>
      <c r="HH881" s="75"/>
      <c r="HI881" s="75"/>
      <c r="HJ881" s="75"/>
      <c r="HK881" s="75"/>
      <c r="HL881" s="75"/>
      <c r="HM881" s="75"/>
    </row>
    <row r="882" spans="5:221" ht="18" customHeight="1" x14ac:dyDescent="0.2">
      <c r="E882" s="54"/>
      <c r="F882" s="54"/>
      <c r="GW882" s="75"/>
      <c r="GX882" s="75"/>
      <c r="GY882" s="75"/>
      <c r="GZ882" s="75"/>
      <c r="HA882" s="75"/>
      <c r="HB882" s="75"/>
      <c r="HC882" s="75"/>
      <c r="HD882" s="75"/>
      <c r="HE882" s="75"/>
      <c r="HF882" s="75"/>
      <c r="HG882" s="75"/>
      <c r="HH882" s="75"/>
      <c r="HI882" s="75"/>
      <c r="HJ882" s="75"/>
      <c r="HK882" s="75"/>
      <c r="HL882" s="75"/>
      <c r="HM882" s="75"/>
    </row>
    <row r="883" spans="5:221" ht="18" customHeight="1" x14ac:dyDescent="0.2">
      <c r="E883" s="54"/>
      <c r="F883" s="54"/>
      <c r="GW883" s="75"/>
      <c r="GX883" s="75"/>
      <c r="GY883" s="75"/>
      <c r="GZ883" s="75"/>
      <c r="HA883" s="75"/>
      <c r="HB883" s="75"/>
      <c r="HC883" s="75"/>
      <c r="HD883" s="75"/>
      <c r="HE883" s="75"/>
      <c r="HF883" s="75"/>
      <c r="HG883" s="75"/>
      <c r="HH883" s="75"/>
      <c r="HI883" s="75"/>
      <c r="HJ883" s="75"/>
      <c r="HK883" s="75"/>
      <c r="HL883" s="75"/>
      <c r="HM883" s="75"/>
    </row>
    <row r="884" spans="5:221" ht="18" customHeight="1" x14ac:dyDescent="0.2">
      <c r="E884" s="54"/>
      <c r="F884" s="54"/>
      <c r="GW884" s="75"/>
      <c r="GX884" s="75"/>
      <c r="GY884" s="75"/>
      <c r="GZ884" s="75"/>
      <c r="HA884" s="75"/>
      <c r="HB884" s="75"/>
      <c r="HC884" s="75"/>
      <c r="HD884" s="75"/>
      <c r="HE884" s="75"/>
      <c r="HF884" s="75"/>
      <c r="HG884" s="75"/>
      <c r="HH884" s="75"/>
      <c r="HI884" s="75"/>
      <c r="HJ884" s="75"/>
      <c r="HK884" s="75"/>
      <c r="HL884" s="75"/>
      <c r="HM884" s="75"/>
    </row>
    <row r="885" spans="5:221" ht="18" customHeight="1" x14ac:dyDescent="0.2">
      <c r="E885" s="54"/>
      <c r="F885" s="54"/>
      <c r="GW885" s="75"/>
      <c r="GX885" s="75"/>
      <c r="GY885" s="75"/>
      <c r="GZ885" s="75"/>
      <c r="HA885" s="75"/>
      <c r="HB885" s="75"/>
      <c r="HC885" s="75"/>
      <c r="HD885" s="75"/>
      <c r="HE885" s="75"/>
      <c r="HF885" s="75"/>
      <c r="HG885" s="75"/>
      <c r="HH885" s="75"/>
      <c r="HI885" s="75"/>
      <c r="HJ885" s="75"/>
      <c r="HK885" s="75"/>
      <c r="HL885" s="75"/>
      <c r="HM885" s="75"/>
    </row>
    <row r="886" spans="5:221" ht="18" customHeight="1" x14ac:dyDescent="0.2">
      <c r="E886" s="54"/>
      <c r="F886" s="54"/>
      <c r="GW886" s="75"/>
      <c r="GX886" s="75"/>
      <c r="GY886" s="75"/>
      <c r="GZ886" s="75"/>
      <c r="HA886" s="75"/>
      <c r="HB886" s="75"/>
      <c r="HC886" s="75"/>
      <c r="HD886" s="75"/>
      <c r="HE886" s="75"/>
      <c r="HF886" s="75"/>
      <c r="HG886" s="75"/>
      <c r="HH886" s="75"/>
      <c r="HI886" s="75"/>
      <c r="HJ886" s="75"/>
      <c r="HK886" s="75"/>
      <c r="HL886" s="75"/>
      <c r="HM886" s="75"/>
    </row>
    <row r="887" spans="5:221" ht="18" customHeight="1" x14ac:dyDescent="0.2">
      <c r="E887" s="54"/>
      <c r="F887" s="54"/>
      <c r="GW887" s="75"/>
      <c r="GX887" s="75"/>
      <c r="GY887" s="75"/>
      <c r="GZ887" s="75"/>
      <c r="HA887" s="75"/>
      <c r="HB887" s="75"/>
      <c r="HC887" s="75"/>
      <c r="HD887" s="75"/>
      <c r="HE887" s="75"/>
      <c r="HF887" s="75"/>
      <c r="HG887" s="75"/>
      <c r="HH887" s="75"/>
      <c r="HI887" s="75"/>
      <c r="HJ887" s="75"/>
      <c r="HK887" s="75"/>
      <c r="HL887" s="75"/>
      <c r="HM887" s="75"/>
    </row>
    <row r="888" spans="5:221" ht="18" customHeight="1" x14ac:dyDescent="0.2">
      <c r="E888" s="54"/>
      <c r="F888" s="54"/>
      <c r="GW888" s="75"/>
      <c r="GX888" s="75"/>
      <c r="GY888" s="75"/>
      <c r="GZ888" s="75"/>
      <c r="HA888" s="75"/>
      <c r="HB888" s="75"/>
      <c r="HC888" s="75"/>
      <c r="HD888" s="75"/>
      <c r="HE888" s="75"/>
      <c r="HF888" s="75"/>
      <c r="HG888" s="75"/>
      <c r="HH888" s="75"/>
      <c r="HI888" s="75"/>
      <c r="HJ888" s="75"/>
      <c r="HK888" s="75"/>
      <c r="HL888" s="75"/>
      <c r="HM888" s="75"/>
    </row>
    <row r="889" spans="5:221" ht="18" customHeight="1" x14ac:dyDescent="0.2">
      <c r="E889" s="54"/>
      <c r="F889" s="54"/>
      <c r="GW889" s="75"/>
      <c r="GX889" s="75"/>
      <c r="GY889" s="75"/>
      <c r="GZ889" s="75"/>
      <c r="HA889" s="75"/>
      <c r="HB889" s="75"/>
      <c r="HC889" s="75"/>
      <c r="HD889" s="75"/>
      <c r="HE889" s="75"/>
      <c r="HF889" s="75"/>
      <c r="HG889" s="75"/>
      <c r="HH889" s="75"/>
      <c r="HI889" s="75"/>
      <c r="HJ889" s="75"/>
      <c r="HK889" s="75"/>
      <c r="HL889" s="75"/>
      <c r="HM889" s="75"/>
    </row>
    <row r="890" spans="5:221" ht="18" customHeight="1" x14ac:dyDescent="0.2">
      <c r="E890" s="54"/>
      <c r="F890" s="54"/>
      <c r="GW890" s="75"/>
      <c r="GX890" s="75"/>
      <c r="GY890" s="75"/>
      <c r="GZ890" s="75"/>
      <c r="HA890" s="75"/>
      <c r="HB890" s="75"/>
      <c r="HC890" s="75"/>
      <c r="HD890" s="75"/>
      <c r="HE890" s="75"/>
      <c r="HF890" s="75"/>
      <c r="HG890" s="75"/>
      <c r="HH890" s="75"/>
      <c r="HI890" s="75"/>
      <c r="HJ890" s="75"/>
      <c r="HK890" s="75"/>
      <c r="HL890" s="75"/>
      <c r="HM890" s="75"/>
    </row>
    <row r="891" spans="5:221" ht="18" customHeight="1" x14ac:dyDescent="0.2">
      <c r="E891" s="54"/>
      <c r="F891" s="54"/>
      <c r="GW891" s="75"/>
      <c r="GX891" s="75"/>
      <c r="GY891" s="75"/>
      <c r="GZ891" s="75"/>
      <c r="HA891" s="75"/>
      <c r="HB891" s="75"/>
      <c r="HC891" s="75"/>
      <c r="HD891" s="75"/>
      <c r="HE891" s="75"/>
      <c r="HF891" s="75"/>
      <c r="HG891" s="75"/>
      <c r="HH891" s="75"/>
      <c r="HI891" s="75"/>
      <c r="HJ891" s="75"/>
      <c r="HK891" s="75"/>
      <c r="HL891" s="75"/>
      <c r="HM891" s="75"/>
    </row>
    <row r="892" spans="5:221" ht="18" customHeight="1" x14ac:dyDescent="0.2">
      <c r="E892" s="54"/>
      <c r="F892" s="54"/>
      <c r="GW892" s="75"/>
      <c r="GX892" s="75"/>
      <c r="GY892" s="75"/>
      <c r="GZ892" s="75"/>
      <c r="HA892" s="75"/>
      <c r="HB892" s="75"/>
      <c r="HC892" s="75"/>
      <c r="HD892" s="75"/>
      <c r="HE892" s="75"/>
      <c r="HF892" s="75"/>
      <c r="HG892" s="75"/>
      <c r="HH892" s="75"/>
      <c r="HI892" s="75"/>
      <c r="HJ892" s="75"/>
      <c r="HK892" s="75"/>
      <c r="HL892" s="75"/>
      <c r="HM892" s="75"/>
    </row>
    <row r="893" spans="5:221" ht="18" customHeight="1" x14ac:dyDescent="0.2">
      <c r="E893" s="54"/>
      <c r="F893" s="54"/>
      <c r="GW893" s="75"/>
      <c r="GX893" s="75"/>
      <c r="GY893" s="75"/>
      <c r="GZ893" s="75"/>
      <c r="HA893" s="75"/>
      <c r="HB893" s="75"/>
      <c r="HC893" s="75"/>
      <c r="HD893" s="75"/>
      <c r="HE893" s="75"/>
      <c r="HF893" s="75"/>
      <c r="HG893" s="75"/>
      <c r="HH893" s="75"/>
      <c r="HI893" s="75"/>
      <c r="HJ893" s="75"/>
      <c r="HK893" s="75"/>
      <c r="HL893" s="75"/>
      <c r="HM893" s="75"/>
    </row>
    <row r="894" spans="5:221" ht="18" customHeight="1" x14ac:dyDescent="0.2">
      <c r="E894" s="54"/>
      <c r="F894" s="54"/>
      <c r="GW894" s="75"/>
      <c r="GX894" s="75"/>
      <c r="GY894" s="75"/>
      <c r="GZ894" s="75"/>
      <c r="HA894" s="75"/>
      <c r="HB894" s="75"/>
      <c r="HC894" s="75"/>
      <c r="HD894" s="75"/>
      <c r="HE894" s="75"/>
      <c r="HF894" s="75"/>
      <c r="HG894" s="75"/>
      <c r="HH894" s="75"/>
      <c r="HI894" s="75"/>
      <c r="HJ894" s="75"/>
      <c r="HK894" s="75"/>
      <c r="HL894" s="75"/>
      <c r="HM894" s="75"/>
    </row>
    <row r="895" spans="5:221" ht="18" customHeight="1" x14ac:dyDescent="0.2">
      <c r="E895" s="54"/>
      <c r="F895" s="54"/>
      <c r="GW895" s="75"/>
      <c r="GX895" s="75"/>
      <c r="GY895" s="75"/>
      <c r="GZ895" s="75"/>
      <c r="HA895" s="75"/>
      <c r="HB895" s="75"/>
      <c r="HC895" s="75"/>
      <c r="HD895" s="75"/>
      <c r="HE895" s="75"/>
      <c r="HF895" s="75"/>
      <c r="HG895" s="75"/>
      <c r="HH895" s="75"/>
      <c r="HI895" s="75"/>
      <c r="HJ895" s="75"/>
      <c r="HK895" s="75"/>
      <c r="HL895" s="75"/>
      <c r="HM895" s="75"/>
    </row>
    <row r="896" spans="5:221" ht="18" customHeight="1" x14ac:dyDescent="0.2">
      <c r="E896" s="54"/>
      <c r="F896" s="54"/>
      <c r="GW896" s="75"/>
      <c r="GX896" s="75"/>
      <c r="GY896" s="75"/>
      <c r="GZ896" s="75"/>
      <c r="HA896" s="75"/>
      <c r="HB896" s="75"/>
      <c r="HC896" s="75"/>
      <c r="HD896" s="75"/>
      <c r="HE896" s="75"/>
      <c r="HF896" s="75"/>
      <c r="HG896" s="75"/>
      <c r="HH896" s="75"/>
      <c r="HI896" s="75"/>
      <c r="HJ896" s="75"/>
      <c r="HK896" s="75"/>
      <c r="HL896" s="75"/>
      <c r="HM896" s="75"/>
    </row>
    <row r="897" spans="5:221" ht="18" customHeight="1" x14ac:dyDescent="0.2">
      <c r="E897" s="54"/>
      <c r="F897" s="54"/>
      <c r="GW897" s="75"/>
      <c r="GX897" s="75"/>
      <c r="GY897" s="75"/>
      <c r="GZ897" s="75"/>
      <c r="HA897" s="75"/>
      <c r="HB897" s="75"/>
      <c r="HC897" s="75"/>
      <c r="HD897" s="75"/>
      <c r="HE897" s="75"/>
      <c r="HF897" s="75"/>
      <c r="HG897" s="75"/>
      <c r="HH897" s="75"/>
      <c r="HI897" s="75"/>
      <c r="HJ897" s="75"/>
      <c r="HK897" s="75"/>
      <c r="HL897" s="75"/>
      <c r="HM897" s="75"/>
    </row>
    <row r="898" spans="5:221" ht="18" customHeight="1" x14ac:dyDescent="0.2">
      <c r="E898" s="54"/>
      <c r="F898" s="54"/>
      <c r="GW898" s="75"/>
      <c r="GX898" s="75"/>
      <c r="GY898" s="75"/>
      <c r="GZ898" s="75"/>
      <c r="HA898" s="75"/>
      <c r="HB898" s="75"/>
      <c r="HC898" s="75"/>
      <c r="HD898" s="75"/>
      <c r="HE898" s="75"/>
      <c r="HF898" s="75"/>
      <c r="HG898" s="75"/>
      <c r="HH898" s="75"/>
      <c r="HI898" s="75"/>
      <c r="HJ898" s="75"/>
      <c r="HK898" s="75"/>
      <c r="HL898" s="75"/>
      <c r="HM898" s="75"/>
    </row>
    <row r="899" spans="5:221" ht="18" customHeight="1" x14ac:dyDescent="0.2">
      <c r="E899" s="54"/>
      <c r="F899" s="54"/>
      <c r="GW899" s="75"/>
      <c r="GX899" s="75"/>
      <c r="GY899" s="75"/>
      <c r="GZ899" s="75"/>
      <c r="HA899" s="75"/>
      <c r="HB899" s="75"/>
      <c r="HC899" s="75"/>
      <c r="HD899" s="75"/>
      <c r="HE899" s="75"/>
      <c r="HF899" s="75"/>
      <c r="HG899" s="75"/>
      <c r="HH899" s="75"/>
      <c r="HI899" s="75"/>
      <c r="HJ899" s="75"/>
      <c r="HK899" s="75"/>
      <c r="HL899" s="75"/>
      <c r="HM899" s="75"/>
    </row>
    <row r="900" spans="5:221" ht="18" customHeight="1" x14ac:dyDescent="0.2">
      <c r="E900" s="54"/>
      <c r="F900" s="54"/>
      <c r="GW900" s="75"/>
      <c r="GX900" s="75"/>
      <c r="GY900" s="75"/>
      <c r="GZ900" s="75"/>
      <c r="HA900" s="75"/>
      <c r="HB900" s="75"/>
      <c r="HC900" s="75"/>
      <c r="HD900" s="75"/>
      <c r="HE900" s="75"/>
      <c r="HF900" s="75"/>
      <c r="HG900" s="75"/>
      <c r="HH900" s="75"/>
      <c r="HI900" s="75"/>
      <c r="HJ900" s="75"/>
      <c r="HK900" s="75"/>
      <c r="HL900" s="75"/>
      <c r="HM900" s="75"/>
    </row>
    <row r="901" spans="5:221" ht="18" customHeight="1" x14ac:dyDescent="0.2">
      <c r="E901" s="54"/>
      <c r="F901" s="54"/>
      <c r="GW901" s="75"/>
      <c r="GX901" s="75"/>
      <c r="GY901" s="75"/>
      <c r="GZ901" s="75"/>
      <c r="HA901" s="75"/>
      <c r="HB901" s="75"/>
      <c r="HC901" s="75"/>
      <c r="HD901" s="75"/>
      <c r="HE901" s="75"/>
      <c r="HF901" s="75"/>
      <c r="HG901" s="75"/>
      <c r="HH901" s="75"/>
      <c r="HI901" s="75"/>
      <c r="HJ901" s="75"/>
      <c r="HK901" s="75"/>
      <c r="HL901" s="75"/>
      <c r="HM901" s="75"/>
    </row>
    <row r="902" spans="5:221" ht="18" customHeight="1" x14ac:dyDescent="0.2">
      <c r="E902" s="54"/>
      <c r="F902" s="54"/>
      <c r="GW902" s="75"/>
      <c r="GX902" s="75"/>
      <c r="GY902" s="75"/>
      <c r="GZ902" s="75"/>
      <c r="HA902" s="75"/>
      <c r="HB902" s="75"/>
      <c r="HC902" s="75"/>
      <c r="HD902" s="75"/>
      <c r="HE902" s="75"/>
      <c r="HF902" s="75"/>
      <c r="HG902" s="75"/>
      <c r="HH902" s="75"/>
      <c r="HI902" s="75"/>
      <c r="HJ902" s="75"/>
      <c r="HK902" s="75"/>
      <c r="HL902" s="75"/>
      <c r="HM902" s="75"/>
    </row>
    <row r="903" spans="5:221" ht="18" customHeight="1" x14ac:dyDescent="0.2">
      <c r="E903" s="54"/>
      <c r="F903" s="54"/>
      <c r="GW903" s="75"/>
      <c r="GX903" s="75"/>
      <c r="GY903" s="75"/>
      <c r="GZ903" s="75"/>
      <c r="HA903" s="75"/>
      <c r="HB903" s="75"/>
      <c r="HC903" s="75"/>
      <c r="HD903" s="75"/>
      <c r="HE903" s="75"/>
      <c r="HF903" s="75"/>
      <c r="HG903" s="75"/>
      <c r="HH903" s="75"/>
      <c r="HI903" s="75"/>
      <c r="HJ903" s="75"/>
      <c r="HK903" s="75"/>
      <c r="HL903" s="75"/>
      <c r="HM903" s="75"/>
    </row>
    <row r="904" spans="5:221" ht="18" customHeight="1" x14ac:dyDescent="0.2">
      <c r="E904" s="54"/>
      <c r="F904" s="54"/>
      <c r="GW904" s="75"/>
      <c r="GX904" s="75"/>
      <c r="GY904" s="75"/>
      <c r="GZ904" s="75"/>
      <c r="HA904" s="75"/>
      <c r="HB904" s="75"/>
      <c r="HC904" s="75"/>
      <c r="HD904" s="75"/>
      <c r="HE904" s="75"/>
      <c r="HF904" s="75"/>
      <c r="HG904" s="75"/>
      <c r="HH904" s="75"/>
      <c r="HI904" s="75"/>
      <c r="HJ904" s="75"/>
      <c r="HK904" s="75"/>
      <c r="HL904" s="75"/>
      <c r="HM904" s="75"/>
    </row>
    <row r="905" spans="5:221" ht="18" customHeight="1" x14ac:dyDescent="0.2">
      <c r="E905" s="54"/>
      <c r="F905" s="54"/>
      <c r="GW905" s="75"/>
      <c r="GX905" s="75"/>
      <c r="GY905" s="75"/>
      <c r="GZ905" s="75"/>
      <c r="HA905" s="75"/>
      <c r="HB905" s="75"/>
      <c r="HC905" s="75"/>
      <c r="HD905" s="75"/>
      <c r="HE905" s="75"/>
      <c r="HF905" s="75"/>
      <c r="HG905" s="75"/>
      <c r="HH905" s="75"/>
      <c r="HI905" s="75"/>
      <c r="HJ905" s="75"/>
      <c r="HK905" s="75"/>
      <c r="HL905" s="75"/>
      <c r="HM905" s="75"/>
    </row>
    <row r="906" spans="5:221" ht="18" customHeight="1" x14ac:dyDescent="0.2">
      <c r="E906" s="54"/>
      <c r="F906" s="54"/>
      <c r="GW906" s="75"/>
      <c r="GX906" s="75"/>
      <c r="GY906" s="75"/>
      <c r="GZ906" s="75"/>
      <c r="HA906" s="75"/>
      <c r="HB906" s="75"/>
      <c r="HC906" s="75"/>
      <c r="HD906" s="75"/>
      <c r="HE906" s="75"/>
      <c r="HF906" s="75"/>
      <c r="HG906" s="75"/>
      <c r="HH906" s="75"/>
      <c r="HI906" s="75"/>
      <c r="HJ906" s="75"/>
      <c r="HK906" s="75"/>
      <c r="HL906" s="75"/>
      <c r="HM906" s="75"/>
    </row>
    <row r="907" spans="5:221" ht="18" customHeight="1" x14ac:dyDescent="0.2">
      <c r="E907" s="54"/>
      <c r="F907" s="54"/>
      <c r="GW907" s="75"/>
      <c r="GX907" s="75"/>
      <c r="GY907" s="75"/>
      <c r="GZ907" s="75"/>
      <c r="HA907" s="75"/>
      <c r="HB907" s="75"/>
      <c r="HC907" s="75"/>
      <c r="HD907" s="75"/>
      <c r="HE907" s="75"/>
      <c r="HF907" s="75"/>
      <c r="HG907" s="75"/>
      <c r="HH907" s="75"/>
      <c r="HI907" s="75"/>
      <c r="HJ907" s="75"/>
      <c r="HK907" s="75"/>
      <c r="HL907" s="75"/>
      <c r="HM907" s="75"/>
    </row>
    <row r="908" spans="5:221" ht="18" customHeight="1" x14ac:dyDescent="0.2">
      <c r="E908" s="54"/>
      <c r="F908" s="54"/>
      <c r="GW908" s="75"/>
      <c r="GX908" s="75"/>
      <c r="GY908" s="75"/>
      <c r="GZ908" s="75"/>
      <c r="HA908" s="75"/>
      <c r="HB908" s="75"/>
      <c r="HC908" s="75"/>
      <c r="HD908" s="75"/>
      <c r="HE908" s="75"/>
      <c r="HF908" s="75"/>
      <c r="HG908" s="75"/>
      <c r="HH908" s="75"/>
      <c r="HI908" s="75"/>
      <c r="HJ908" s="75"/>
      <c r="HK908" s="75"/>
      <c r="HL908" s="75"/>
      <c r="HM908" s="75"/>
    </row>
    <row r="909" spans="5:221" ht="18" customHeight="1" x14ac:dyDescent="0.2">
      <c r="E909" s="54"/>
      <c r="F909" s="54"/>
      <c r="GW909" s="75"/>
      <c r="GX909" s="75"/>
      <c r="GY909" s="75"/>
      <c r="GZ909" s="75"/>
      <c r="HA909" s="75"/>
      <c r="HB909" s="75"/>
      <c r="HC909" s="75"/>
      <c r="HD909" s="75"/>
      <c r="HE909" s="75"/>
      <c r="HF909" s="75"/>
      <c r="HG909" s="75"/>
      <c r="HH909" s="75"/>
      <c r="HI909" s="75"/>
      <c r="HJ909" s="75"/>
      <c r="HK909" s="75"/>
      <c r="HL909" s="75"/>
      <c r="HM909" s="75"/>
    </row>
    <row r="910" spans="5:221" ht="18" customHeight="1" x14ac:dyDescent="0.2">
      <c r="E910" s="54"/>
      <c r="F910" s="54"/>
      <c r="GW910" s="75"/>
      <c r="GX910" s="75"/>
      <c r="GY910" s="75"/>
      <c r="GZ910" s="75"/>
      <c r="HA910" s="75"/>
      <c r="HB910" s="75"/>
      <c r="HC910" s="75"/>
      <c r="HD910" s="75"/>
      <c r="HE910" s="75"/>
      <c r="HF910" s="75"/>
      <c r="HG910" s="75"/>
      <c r="HH910" s="75"/>
      <c r="HI910" s="75"/>
      <c r="HJ910" s="75"/>
      <c r="HK910" s="75"/>
      <c r="HL910" s="75"/>
      <c r="HM910" s="75"/>
    </row>
    <row r="911" spans="5:221" ht="18" customHeight="1" x14ac:dyDescent="0.2">
      <c r="E911" s="54"/>
      <c r="F911" s="54"/>
      <c r="GW911" s="75"/>
      <c r="GX911" s="75"/>
      <c r="GY911" s="75"/>
      <c r="GZ911" s="75"/>
      <c r="HA911" s="75"/>
      <c r="HB911" s="75"/>
      <c r="HC911" s="75"/>
      <c r="HD911" s="75"/>
      <c r="HE911" s="75"/>
      <c r="HF911" s="75"/>
      <c r="HG911" s="75"/>
      <c r="HH911" s="75"/>
      <c r="HI911" s="75"/>
      <c r="HJ911" s="75"/>
      <c r="HK911" s="75"/>
      <c r="HL911" s="75"/>
      <c r="HM911" s="75"/>
    </row>
    <row r="912" spans="5:221" ht="18" customHeight="1" x14ac:dyDescent="0.2">
      <c r="E912" s="54"/>
      <c r="F912" s="54"/>
      <c r="GW912" s="75"/>
      <c r="GX912" s="75"/>
      <c r="GY912" s="75"/>
      <c r="GZ912" s="75"/>
      <c r="HA912" s="75"/>
      <c r="HB912" s="75"/>
      <c r="HC912" s="75"/>
      <c r="HD912" s="75"/>
      <c r="HE912" s="75"/>
      <c r="HF912" s="75"/>
      <c r="HG912" s="75"/>
      <c r="HH912" s="75"/>
      <c r="HI912" s="75"/>
      <c r="HJ912" s="75"/>
      <c r="HK912" s="75"/>
      <c r="HL912" s="75"/>
      <c r="HM912" s="75"/>
    </row>
    <row r="913" spans="5:221" ht="18" customHeight="1" x14ac:dyDescent="0.2">
      <c r="E913" s="54"/>
      <c r="F913" s="54"/>
      <c r="GW913" s="75"/>
      <c r="GX913" s="75"/>
      <c r="GY913" s="75"/>
      <c r="GZ913" s="75"/>
      <c r="HA913" s="75"/>
      <c r="HB913" s="75"/>
      <c r="HC913" s="75"/>
      <c r="HD913" s="75"/>
      <c r="HE913" s="75"/>
      <c r="HF913" s="75"/>
      <c r="HG913" s="75"/>
      <c r="HH913" s="75"/>
      <c r="HI913" s="75"/>
      <c r="HJ913" s="75"/>
      <c r="HK913" s="75"/>
      <c r="HL913" s="75"/>
      <c r="HM913" s="75"/>
    </row>
    <row r="914" spans="5:221" ht="18" customHeight="1" x14ac:dyDescent="0.2">
      <c r="E914" s="54"/>
      <c r="F914" s="54"/>
      <c r="GW914" s="75"/>
      <c r="GX914" s="75"/>
      <c r="GY914" s="75"/>
      <c r="GZ914" s="75"/>
      <c r="HA914" s="75"/>
      <c r="HB914" s="75"/>
      <c r="HC914" s="75"/>
      <c r="HD914" s="75"/>
      <c r="HE914" s="75"/>
      <c r="HF914" s="75"/>
      <c r="HG914" s="75"/>
      <c r="HH914" s="75"/>
      <c r="HI914" s="75"/>
      <c r="HJ914" s="75"/>
      <c r="HK914" s="75"/>
      <c r="HL914" s="75"/>
      <c r="HM914" s="75"/>
    </row>
    <row r="915" spans="5:221" ht="18" customHeight="1" x14ac:dyDescent="0.2">
      <c r="E915" s="54"/>
      <c r="F915" s="54"/>
      <c r="GW915" s="75"/>
      <c r="GX915" s="75"/>
      <c r="GY915" s="75"/>
      <c r="GZ915" s="75"/>
      <c r="HA915" s="75"/>
      <c r="HB915" s="75"/>
      <c r="HC915" s="75"/>
      <c r="HD915" s="75"/>
      <c r="HE915" s="75"/>
      <c r="HF915" s="75"/>
      <c r="HG915" s="75"/>
      <c r="HH915" s="75"/>
      <c r="HI915" s="75"/>
      <c r="HJ915" s="75"/>
      <c r="HK915" s="75"/>
      <c r="HL915" s="75"/>
      <c r="HM915" s="75"/>
    </row>
    <row r="916" spans="5:221" ht="18" customHeight="1" x14ac:dyDescent="0.2">
      <c r="E916" s="54"/>
      <c r="F916" s="54"/>
      <c r="GW916" s="75"/>
      <c r="GX916" s="75"/>
      <c r="GY916" s="75"/>
      <c r="GZ916" s="75"/>
      <c r="HA916" s="75"/>
      <c r="HB916" s="75"/>
      <c r="HC916" s="75"/>
      <c r="HD916" s="75"/>
      <c r="HE916" s="75"/>
      <c r="HF916" s="75"/>
      <c r="HG916" s="75"/>
      <c r="HH916" s="75"/>
      <c r="HI916" s="75"/>
      <c r="HJ916" s="75"/>
      <c r="HK916" s="75"/>
      <c r="HL916" s="75"/>
      <c r="HM916" s="75"/>
    </row>
    <row r="917" spans="5:221" ht="18" customHeight="1" x14ac:dyDescent="0.2">
      <c r="E917" s="54"/>
      <c r="F917" s="54"/>
      <c r="GW917" s="75"/>
      <c r="GX917" s="75"/>
      <c r="GY917" s="75"/>
      <c r="GZ917" s="75"/>
      <c r="HA917" s="75"/>
      <c r="HB917" s="75"/>
      <c r="HC917" s="75"/>
      <c r="HD917" s="75"/>
      <c r="HE917" s="75"/>
      <c r="HF917" s="75"/>
      <c r="HG917" s="75"/>
      <c r="HH917" s="75"/>
      <c r="HI917" s="75"/>
      <c r="HJ917" s="75"/>
      <c r="HK917" s="75"/>
      <c r="HL917" s="75"/>
      <c r="HM917" s="75"/>
    </row>
    <row r="918" spans="5:221" ht="18" customHeight="1" x14ac:dyDescent="0.2">
      <c r="E918" s="54"/>
      <c r="F918" s="54"/>
      <c r="GW918" s="75"/>
      <c r="GX918" s="75"/>
      <c r="GY918" s="75"/>
      <c r="GZ918" s="75"/>
      <c r="HA918" s="75"/>
      <c r="HB918" s="75"/>
      <c r="HC918" s="75"/>
      <c r="HD918" s="75"/>
      <c r="HE918" s="75"/>
      <c r="HF918" s="75"/>
      <c r="HG918" s="75"/>
      <c r="HH918" s="75"/>
      <c r="HI918" s="75"/>
      <c r="HJ918" s="75"/>
      <c r="HK918" s="75"/>
      <c r="HL918" s="75"/>
      <c r="HM918" s="75"/>
    </row>
    <row r="919" spans="5:221" ht="18" customHeight="1" x14ac:dyDescent="0.2">
      <c r="E919" s="54"/>
      <c r="F919" s="54"/>
      <c r="GW919" s="75"/>
      <c r="GX919" s="75"/>
      <c r="GY919" s="75"/>
      <c r="GZ919" s="75"/>
      <c r="HA919" s="75"/>
      <c r="HB919" s="75"/>
      <c r="HC919" s="75"/>
      <c r="HD919" s="75"/>
      <c r="HE919" s="75"/>
      <c r="HF919" s="75"/>
      <c r="HG919" s="75"/>
      <c r="HH919" s="75"/>
      <c r="HI919" s="75"/>
      <c r="HJ919" s="75"/>
      <c r="HK919" s="75"/>
      <c r="HL919" s="75"/>
      <c r="HM919" s="75"/>
    </row>
    <row r="920" spans="5:221" ht="18" customHeight="1" x14ac:dyDescent="0.2">
      <c r="E920" s="54"/>
      <c r="F920" s="54"/>
      <c r="GW920" s="75"/>
      <c r="GX920" s="75"/>
      <c r="GY920" s="75"/>
      <c r="GZ920" s="75"/>
      <c r="HA920" s="75"/>
      <c r="HB920" s="75"/>
      <c r="HC920" s="75"/>
      <c r="HD920" s="75"/>
      <c r="HE920" s="75"/>
      <c r="HF920" s="75"/>
      <c r="HG920" s="75"/>
      <c r="HH920" s="75"/>
      <c r="HI920" s="75"/>
      <c r="HJ920" s="75"/>
      <c r="HK920" s="75"/>
      <c r="HL920" s="75"/>
      <c r="HM920" s="75"/>
    </row>
    <row r="921" spans="5:221" ht="18" customHeight="1" x14ac:dyDescent="0.2">
      <c r="E921" s="54"/>
      <c r="F921" s="54"/>
      <c r="GW921" s="75"/>
      <c r="GX921" s="75"/>
      <c r="GY921" s="75"/>
      <c r="GZ921" s="75"/>
      <c r="HA921" s="75"/>
      <c r="HB921" s="75"/>
      <c r="HC921" s="75"/>
      <c r="HD921" s="75"/>
      <c r="HE921" s="75"/>
      <c r="HF921" s="75"/>
      <c r="HG921" s="75"/>
      <c r="HH921" s="75"/>
      <c r="HI921" s="75"/>
      <c r="HJ921" s="75"/>
      <c r="HK921" s="75"/>
      <c r="HL921" s="75"/>
      <c r="HM921" s="75"/>
    </row>
    <row r="922" spans="5:221" ht="18" customHeight="1" x14ac:dyDescent="0.2">
      <c r="E922" s="54"/>
      <c r="F922" s="54"/>
      <c r="GW922" s="75"/>
      <c r="GX922" s="75"/>
      <c r="GY922" s="75"/>
      <c r="GZ922" s="75"/>
      <c r="HA922" s="75"/>
      <c r="HB922" s="75"/>
      <c r="HC922" s="75"/>
      <c r="HD922" s="75"/>
      <c r="HE922" s="75"/>
      <c r="HF922" s="75"/>
      <c r="HG922" s="75"/>
      <c r="HH922" s="75"/>
      <c r="HI922" s="75"/>
      <c r="HJ922" s="75"/>
      <c r="HK922" s="75"/>
      <c r="HL922" s="75"/>
      <c r="HM922" s="75"/>
    </row>
    <row r="923" spans="5:221" ht="18" customHeight="1" x14ac:dyDescent="0.2">
      <c r="E923" s="54"/>
      <c r="F923" s="54"/>
      <c r="GW923" s="75"/>
      <c r="GX923" s="75"/>
      <c r="GY923" s="75"/>
      <c r="GZ923" s="75"/>
      <c r="HA923" s="75"/>
      <c r="HB923" s="75"/>
      <c r="HC923" s="75"/>
      <c r="HD923" s="75"/>
      <c r="HE923" s="75"/>
      <c r="HF923" s="75"/>
      <c r="HG923" s="75"/>
      <c r="HH923" s="75"/>
      <c r="HI923" s="75"/>
      <c r="HJ923" s="75"/>
      <c r="HK923" s="75"/>
      <c r="HL923" s="75"/>
      <c r="HM923" s="75"/>
    </row>
    <row r="924" spans="5:221" ht="18" customHeight="1" x14ac:dyDescent="0.2">
      <c r="E924" s="54"/>
      <c r="F924" s="54"/>
      <c r="GW924" s="75"/>
      <c r="GX924" s="75"/>
      <c r="GY924" s="75"/>
      <c r="GZ924" s="75"/>
      <c r="HA924" s="75"/>
      <c r="HB924" s="75"/>
      <c r="HC924" s="75"/>
      <c r="HD924" s="75"/>
      <c r="HE924" s="75"/>
      <c r="HF924" s="75"/>
      <c r="HG924" s="75"/>
      <c r="HH924" s="75"/>
      <c r="HI924" s="75"/>
      <c r="HJ924" s="75"/>
      <c r="HK924" s="75"/>
      <c r="HL924" s="75"/>
      <c r="HM924" s="75"/>
    </row>
    <row r="925" spans="5:221" ht="18" customHeight="1" x14ac:dyDescent="0.2">
      <c r="E925" s="54"/>
      <c r="F925" s="54"/>
      <c r="GW925" s="75"/>
      <c r="GX925" s="75"/>
      <c r="GY925" s="75"/>
      <c r="GZ925" s="75"/>
      <c r="HA925" s="75"/>
      <c r="HB925" s="75"/>
      <c r="HC925" s="75"/>
      <c r="HD925" s="75"/>
      <c r="HE925" s="75"/>
      <c r="HF925" s="75"/>
      <c r="HG925" s="75"/>
      <c r="HH925" s="75"/>
      <c r="HI925" s="75"/>
      <c r="HJ925" s="75"/>
      <c r="HK925" s="75"/>
      <c r="HL925" s="75"/>
      <c r="HM925" s="75"/>
    </row>
    <row r="926" spans="5:221" ht="18" customHeight="1" x14ac:dyDescent="0.2">
      <c r="E926" s="54"/>
      <c r="F926" s="54"/>
      <c r="GW926" s="75"/>
      <c r="GX926" s="75"/>
      <c r="GY926" s="75"/>
      <c r="GZ926" s="75"/>
      <c r="HA926" s="75"/>
      <c r="HB926" s="75"/>
      <c r="HC926" s="75"/>
      <c r="HD926" s="75"/>
      <c r="HE926" s="75"/>
      <c r="HF926" s="75"/>
      <c r="HG926" s="75"/>
      <c r="HH926" s="75"/>
      <c r="HI926" s="75"/>
      <c r="HJ926" s="75"/>
      <c r="HK926" s="75"/>
      <c r="HL926" s="75"/>
      <c r="HM926" s="75"/>
    </row>
    <row r="927" spans="5:221" ht="18" customHeight="1" x14ac:dyDescent="0.2">
      <c r="E927" s="54"/>
      <c r="F927" s="54"/>
      <c r="GW927" s="75"/>
      <c r="GX927" s="75"/>
      <c r="GY927" s="75"/>
      <c r="GZ927" s="75"/>
      <c r="HA927" s="75"/>
      <c r="HB927" s="75"/>
      <c r="HC927" s="75"/>
      <c r="HD927" s="75"/>
      <c r="HE927" s="75"/>
      <c r="HF927" s="75"/>
      <c r="HG927" s="75"/>
      <c r="HH927" s="75"/>
      <c r="HI927" s="75"/>
      <c r="HJ927" s="75"/>
      <c r="HK927" s="75"/>
      <c r="HL927" s="75"/>
      <c r="HM927" s="75"/>
    </row>
    <row r="928" spans="5:221" ht="18" customHeight="1" x14ac:dyDescent="0.2">
      <c r="E928" s="54"/>
      <c r="F928" s="54"/>
      <c r="GW928" s="75"/>
      <c r="GX928" s="75"/>
      <c r="GY928" s="75"/>
      <c r="GZ928" s="75"/>
      <c r="HA928" s="75"/>
      <c r="HB928" s="75"/>
      <c r="HC928" s="75"/>
      <c r="HD928" s="75"/>
      <c r="HE928" s="75"/>
      <c r="HF928" s="75"/>
      <c r="HG928" s="75"/>
      <c r="HH928" s="75"/>
      <c r="HI928" s="75"/>
      <c r="HJ928" s="75"/>
      <c r="HK928" s="75"/>
      <c r="HL928" s="75"/>
      <c r="HM928" s="75"/>
    </row>
    <row r="929" spans="5:221" ht="18" customHeight="1" x14ac:dyDescent="0.2">
      <c r="E929" s="54"/>
      <c r="F929" s="54"/>
      <c r="GW929" s="75"/>
      <c r="GX929" s="75"/>
      <c r="GY929" s="75"/>
      <c r="GZ929" s="75"/>
      <c r="HA929" s="75"/>
      <c r="HB929" s="75"/>
      <c r="HC929" s="75"/>
      <c r="HD929" s="75"/>
      <c r="HE929" s="75"/>
      <c r="HF929" s="75"/>
      <c r="HG929" s="75"/>
      <c r="HH929" s="75"/>
      <c r="HI929" s="75"/>
      <c r="HJ929" s="75"/>
      <c r="HK929" s="75"/>
      <c r="HL929" s="75"/>
      <c r="HM929" s="75"/>
    </row>
    <row r="930" spans="5:221" ht="18" customHeight="1" x14ac:dyDescent="0.2">
      <c r="E930" s="54"/>
      <c r="F930" s="54"/>
      <c r="GW930" s="75"/>
      <c r="GX930" s="75"/>
      <c r="GY930" s="75"/>
      <c r="GZ930" s="75"/>
      <c r="HA930" s="75"/>
      <c r="HB930" s="75"/>
      <c r="HC930" s="75"/>
      <c r="HD930" s="75"/>
      <c r="HE930" s="75"/>
      <c r="HF930" s="75"/>
      <c r="HG930" s="75"/>
      <c r="HH930" s="75"/>
      <c r="HI930" s="75"/>
      <c r="HJ930" s="75"/>
      <c r="HK930" s="75"/>
      <c r="HL930" s="75"/>
      <c r="HM930" s="75"/>
    </row>
    <row r="931" spans="5:221" ht="18" customHeight="1" x14ac:dyDescent="0.2">
      <c r="E931" s="54"/>
      <c r="F931" s="54"/>
      <c r="GW931" s="75"/>
      <c r="GX931" s="75"/>
      <c r="GY931" s="75"/>
      <c r="GZ931" s="75"/>
      <c r="HA931" s="75"/>
      <c r="HB931" s="75"/>
      <c r="HC931" s="75"/>
      <c r="HD931" s="75"/>
      <c r="HE931" s="75"/>
      <c r="HF931" s="75"/>
      <c r="HG931" s="75"/>
      <c r="HH931" s="75"/>
      <c r="HI931" s="75"/>
      <c r="HJ931" s="75"/>
      <c r="HK931" s="75"/>
      <c r="HL931" s="75"/>
      <c r="HM931" s="75"/>
    </row>
    <row r="932" spans="5:221" ht="18" customHeight="1" x14ac:dyDescent="0.2">
      <c r="E932" s="54"/>
      <c r="F932" s="54"/>
      <c r="GW932" s="75"/>
      <c r="GX932" s="75"/>
      <c r="GY932" s="75"/>
      <c r="GZ932" s="75"/>
      <c r="HA932" s="75"/>
      <c r="HB932" s="75"/>
      <c r="HC932" s="75"/>
      <c r="HD932" s="75"/>
      <c r="HE932" s="75"/>
      <c r="HF932" s="75"/>
      <c r="HG932" s="75"/>
      <c r="HH932" s="75"/>
      <c r="HI932" s="75"/>
      <c r="HJ932" s="75"/>
      <c r="HK932" s="75"/>
      <c r="HL932" s="75"/>
      <c r="HM932" s="75"/>
    </row>
    <row r="933" spans="5:221" ht="18" customHeight="1" x14ac:dyDescent="0.2">
      <c r="E933" s="54"/>
      <c r="F933" s="54"/>
      <c r="GW933" s="75"/>
      <c r="GX933" s="75"/>
      <c r="GY933" s="75"/>
      <c r="GZ933" s="75"/>
      <c r="HA933" s="75"/>
      <c r="HB933" s="75"/>
      <c r="HC933" s="75"/>
      <c r="HD933" s="75"/>
      <c r="HE933" s="75"/>
      <c r="HF933" s="75"/>
      <c r="HG933" s="75"/>
      <c r="HH933" s="75"/>
      <c r="HI933" s="75"/>
      <c r="HJ933" s="75"/>
      <c r="HK933" s="75"/>
      <c r="HL933" s="75"/>
      <c r="HM933" s="75"/>
    </row>
    <row r="934" spans="5:221" ht="18" customHeight="1" x14ac:dyDescent="0.2">
      <c r="E934" s="54"/>
      <c r="F934" s="54"/>
      <c r="GW934" s="75"/>
      <c r="GX934" s="75"/>
      <c r="GY934" s="75"/>
      <c r="GZ934" s="75"/>
      <c r="HA934" s="75"/>
      <c r="HB934" s="75"/>
      <c r="HC934" s="75"/>
      <c r="HD934" s="75"/>
      <c r="HE934" s="75"/>
      <c r="HF934" s="75"/>
      <c r="HG934" s="75"/>
      <c r="HH934" s="75"/>
      <c r="HI934" s="75"/>
      <c r="HJ934" s="75"/>
      <c r="HK934" s="75"/>
      <c r="HL934" s="75"/>
      <c r="HM934" s="75"/>
    </row>
    <row r="935" spans="5:221" ht="18" customHeight="1" x14ac:dyDescent="0.2">
      <c r="E935" s="54"/>
      <c r="F935" s="54"/>
      <c r="GW935" s="75"/>
      <c r="GX935" s="75"/>
      <c r="GY935" s="75"/>
      <c r="GZ935" s="75"/>
      <c r="HA935" s="75"/>
      <c r="HB935" s="75"/>
      <c r="HC935" s="75"/>
      <c r="HD935" s="75"/>
      <c r="HE935" s="75"/>
      <c r="HF935" s="75"/>
      <c r="HG935" s="75"/>
      <c r="HH935" s="75"/>
      <c r="HI935" s="75"/>
      <c r="HJ935" s="75"/>
      <c r="HK935" s="75"/>
      <c r="HL935" s="75"/>
      <c r="HM935" s="75"/>
    </row>
    <row r="936" spans="5:221" ht="18" customHeight="1" x14ac:dyDescent="0.2">
      <c r="E936" s="54"/>
      <c r="F936" s="54"/>
      <c r="GW936" s="75"/>
      <c r="GX936" s="75"/>
      <c r="GY936" s="75"/>
      <c r="GZ936" s="75"/>
      <c r="HA936" s="75"/>
      <c r="HB936" s="75"/>
      <c r="HC936" s="75"/>
      <c r="HD936" s="75"/>
      <c r="HE936" s="75"/>
      <c r="HF936" s="75"/>
      <c r="HG936" s="75"/>
      <c r="HH936" s="75"/>
      <c r="HI936" s="75"/>
      <c r="HJ936" s="75"/>
      <c r="HK936" s="75"/>
      <c r="HL936" s="75"/>
      <c r="HM936" s="75"/>
    </row>
    <row r="937" spans="5:221" ht="18" customHeight="1" x14ac:dyDescent="0.2">
      <c r="E937" s="54"/>
      <c r="F937" s="54"/>
      <c r="GW937" s="75"/>
      <c r="GX937" s="75"/>
      <c r="GY937" s="75"/>
      <c r="GZ937" s="75"/>
      <c r="HA937" s="75"/>
      <c r="HB937" s="75"/>
      <c r="HC937" s="75"/>
      <c r="HD937" s="75"/>
      <c r="HE937" s="75"/>
      <c r="HF937" s="75"/>
      <c r="HG937" s="75"/>
      <c r="HH937" s="75"/>
      <c r="HI937" s="75"/>
      <c r="HJ937" s="75"/>
      <c r="HK937" s="75"/>
      <c r="HL937" s="75"/>
      <c r="HM937" s="75"/>
    </row>
    <row r="938" spans="5:221" ht="18" customHeight="1" x14ac:dyDescent="0.2">
      <c r="E938" s="54"/>
      <c r="F938" s="54"/>
      <c r="GW938" s="75"/>
      <c r="GX938" s="75"/>
      <c r="GY938" s="75"/>
      <c r="GZ938" s="75"/>
      <c r="HA938" s="75"/>
      <c r="HB938" s="75"/>
      <c r="HC938" s="75"/>
      <c r="HD938" s="75"/>
      <c r="HE938" s="75"/>
      <c r="HF938" s="75"/>
      <c r="HG938" s="75"/>
      <c r="HH938" s="75"/>
      <c r="HI938" s="75"/>
      <c r="HJ938" s="75"/>
      <c r="HK938" s="75"/>
      <c r="HL938" s="75"/>
      <c r="HM938" s="75"/>
    </row>
    <row r="939" spans="5:221" ht="18" customHeight="1" x14ac:dyDescent="0.2">
      <c r="E939" s="54"/>
      <c r="F939" s="54"/>
      <c r="GW939" s="75"/>
      <c r="GX939" s="75"/>
      <c r="GY939" s="75"/>
      <c r="GZ939" s="75"/>
      <c r="HA939" s="75"/>
      <c r="HB939" s="75"/>
      <c r="HC939" s="75"/>
      <c r="HD939" s="75"/>
      <c r="HE939" s="75"/>
      <c r="HF939" s="75"/>
      <c r="HG939" s="75"/>
      <c r="HH939" s="75"/>
      <c r="HI939" s="75"/>
      <c r="HJ939" s="75"/>
      <c r="HK939" s="75"/>
      <c r="HL939" s="75"/>
      <c r="HM939" s="75"/>
    </row>
    <row r="940" spans="5:221" ht="18" customHeight="1" x14ac:dyDescent="0.2">
      <c r="E940" s="54"/>
      <c r="F940" s="54"/>
      <c r="GW940" s="75"/>
      <c r="GX940" s="75"/>
      <c r="GY940" s="75"/>
      <c r="GZ940" s="75"/>
      <c r="HA940" s="75"/>
      <c r="HB940" s="75"/>
      <c r="HC940" s="75"/>
      <c r="HD940" s="75"/>
      <c r="HE940" s="75"/>
      <c r="HF940" s="75"/>
      <c r="HG940" s="75"/>
      <c r="HH940" s="75"/>
      <c r="HI940" s="75"/>
      <c r="HJ940" s="75"/>
      <c r="HK940" s="75"/>
      <c r="HL940" s="75"/>
      <c r="HM940" s="75"/>
    </row>
    <row r="941" spans="5:221" ht="18" customHeight="1" x14ac:dyDescent="0.2">
      <c r="E941" s="54"/>
      <c r="F941" s="54"/>
      <c r="GW941" s="75"/>
      <c r="GX941" s="75"/>
      <c r="GY941" s="75"/>
      <c r="GZ941" s="75"/>
      <c r="HA941" s="75"/>
      <c r="HB941" s="75"/>
      <c r="HC941" s="75"/>
      <c r="HD941" s="75"/>
      <c r="HE941" s="75"/>
      <c r="HF941" s="75"/>
      <c r="HG941" s="75"/>
      <c r="HH941" s="75"/>
      <c r="HI941" s="75"/>
      <c r="HJ941" s="75"/>
      <c r="HK941" s="75"/>
      <c r="HL941" s="75"/>
      <c r="HM941" s="75"/>
    </row>
    <row r="942" spans="5:221" ht="18" customHeight="1" x14ac:dyDescent="0.2">
      <c r="E942" s="54"/>
      <c r="F942" s="54"/>
      <c r="GW942" s="75"/>
      <c r="GX942" s="75"/>
      <c r="GY942" s="75"/>
      <c r="GZ942" s="75"/>
      <c r="HA942" s="75"/>
      <c r="HB942" s="75"/>
      <c r="HC942" s="75"/>
      <c r="HD942" s="75"/>
      <c r="HE942" s="75"/>
      <c r="HF942" s="75"/>
      <c r="HG942" s="75"/>
      <c r="HH942" s="75"/>
      <c r="HI942" s="75"/>
      <c r="HJ942" s="75"/>
      <c r="HK942" s="75"/>
      <c r="HL942" s="75"/>
      <c r="HM942" s="75"/>
    </row>
    <row r="943" spans="5:221" ht="18" customHeight="1" x14ac:dyDescent="0.2">
      <c r="E943" s="54"/>
      <c r="F943" s="54"/>
      <c r="GW943" s="75"/>
      <c r="GX943" s="75"/>
      <c r="GY943" s="75"/>
      <c r="GZ943" s="75"/>
      <c r="HA943" s="75"/>
      <c r="HB943" s="75"/>
      <c r="HC943" s="75"/>
      <c r="HD943" s="75"/>
      <c r="HE943" s="75"/>
      <c r="HF943" s="75"/>
      <c r="HG943" s="75"/>
      <c r="HH943" s="75"/>
      <c r="HI943" s="75"/>
      <c r="HJ943" s="75"/>
      <c r="HK943" s="75"/>
      <c r="HL943" s="75"/>
      <c r="HM943" s="75"/>
    </row>
    <row r="944" spans="5:221" ht="18" customHeight="1" x14ac:dyDescent="0.2">
      <c r="E944" s="54"/>
      <c r="F944" s="54"/>
      <c r="GW944" s="75"/>
      <c r="GX944" s="75"/>
      <c r="GY944" s="75"/>
      <c r="GZ944" s="75"/>
      <c r="HA944" s="75"/>
      <c r="HB944" s="75"/>
      <c r="HC944" s="75"/>
      <c r="HD944" s="75"/>
      <c r="HE944" s="75"/>
      <c r="HF944" s="75"/>
      <c r="HG944" s="75"/>
      <c r="HH944" s="75"/>
      <c r="HI944" s="75"/>
      <c r="HJ944" s="75"/>
      <c r="HK944" s="75"/>
      <c r="HL944" s="75"/>
      <c r="HM944" s="75"/>
    </row>
    <row r="945" spans="5:221" ht="18" customHeight="1" x14ac:dyDescent="0.2">
      <c r="E945" s="54"/>
      <c r="F945" s="54"/>
      <c r="GW945" s="75"/>
      <c r="GX945" s="75"/>
      <c r="GY945" s="75"/>
      <c r="GZ945" s="75"/>
      <c r="HA945" s="75"/>
      <c r="HB945" s="75"/>
      <c r="HC945" s="75"/>
      <c r="HD945" s="75"/>
      <c r="HE945" s="75"/>
      <c r="HF945" s="75"/>
      <c r="HG945" s="75"/>
      <c r="HH945" s="75"/>
      <c r="HI945" s="75"/>
      <c r="HJ945" s="75"/>
      <c r="HK945" s="75"/>
      <c r="HL945" s="75"/>
      <c r="HM945" s="75"/>
    </row>
    <row r="946" spans="5:221" ht="18" customHeight="1" x14ac:dyDescent="0.2">
      <c r="E946" s="54"/>
      <c r="F946" s="54"/>
      <c r="GW946" s="75"/>
      <c r="GX946" s="75"/>
      <c r="GY946" s="75"/>
      <c r="GZ946" s="75"/>
      <c r="HA946" s="75"/>
      <c r="HB946" s="75"/>
      <c r="HC946" s="75"/>
      <c r="HD946" s="75"/>
      <c r="HE946" s="75"/>
      <c r="HF946" s="75"/>
      <c r="HG946" s="75"/>
      <c r="HH946" s="75"/>
      <c r="HI946" s="75"/>
      <c r="HJ946" s="75"/>
      <c r="HK946" s="75"/>
      <c r="HL946" s="75"/>
      <c r="HM946" s="75"/>
    </row>
    <row r="947" spans="5:221" ht="18" customHeight="1" x14ac:dyDescent="0.2">
      <c r="E947" s="54"/>
      <c r="F947" s="54"/>
      <c r="GW947" s="75"/>
      <c r="GX947" s="75"/>
      <c r="GY947" s="75"/>
      <c r="GZ947" s="75"/>
      <c r="HA947" s="75"/>
      <c r="HB947" s="75"/>
      <c r="HC947" s="75"/>
      <c r="HD947" s="75"/>
      <c r="HE947" s="75"/>
      <c r="HF947" s="75"/>
      <c r="HG947" s="75"/>
      <c r="HH947" s="75"/>
      <c r="HI947" s="75"/>
      <c r="HJ947" s="75"/>
      <c r="HK947" s="75"/>
      <c r="HL947" s="75"/>
      <c r="HM947" s="75"/>
    </row>
    <row r="948" spans="5:221" ht="18" customHeight="1" x14ac:dyDescent="0.2">
      <c r="E948" s="54"/>
      <c r="F948" s="54"/>
      <c r="GW948" s="75"/>
      <c r="GX948" s="75"/>
      <c r="GY948" s="75"/>
      <c r="GZ948" s="75"/>
      <c r="HA948" s="75"/>
      <c r="HB948" s="75"/>
      <c r="HC948" s="75"/>
      <c r="HD948" s="75"/>
      <c r="HE948" s="75"/>
      <c r="HF948" s="75"/>
      <c r="HG948" s="75"/>
      <c r="HH948" s="75"/>
      <c r="HI948" s="75"/>
      <c r="HJ948" s="75"/>
      <c r="HK948" s="75"/>
      <c r="HL948" s="75"/>
      <c r="HM948" s="75"/>
    </row>
    <row r="949" spans="5:221" ht="18" customHeight="1" x14ac:dyDescent="0.2">
      <c r="E949" s="54"/>
      <c r="F949" s="54"/>
      <c r="GW949" s="75"/>
      <c r="GX949" s="75"/>
      <c r="GY949" s="75"/>
      <c r="GZ949" s="75"/>
      <c r="HA949" s="75"/>
      <c r="HB949" s="75"/>
      <c r="HC949" s="75"/>
      <c r="HD949" s="75"/>
      <c r="HE949" s="75"/>
      <c r="HF949" s="75"/>
      <c r="HG949" s="75"/>
      <c r="HH949" s="75"/>
      <c r="HI949" s="75"/>
      <c r="HJ949" s="75"/>
      <c r="HK949" s="75"/>
      <c r="HL949" s="75"/>
      <c r="HM949" s="75"/>
    </row>
    <row r="950" spans="5:221" ht="18" customHeight="1" x14ac:dyDescent="0.2">
      <c r="E950" s="54"/>
      <c r="F950" s="54"/>
      <c r="GW950" s="75"/>
      <c r="GX950" s="75"/>
      <c r="GY950" s="75"/>
      <c r="GZ950" s="75"/>
      <c r="HA950" s="75"/>
      <c r="HB950" s="75"/>
      <c r="HC950" s="75"/>
      <c r="HD950" s="75"/>
      <c r="HE950" s="75"/>
      <c r="HF950" s="75"/>
      <c r="HG950" s="75"/>
      <c r="HH950" s="75"/>
      <c r="HI950" s="75"/>
      <c r="HJ950" s="75"/>
      <c r="HK950" s="75"/>
      <c r="HL950" s="75"/>
      <c r="HM950" s="75"/>
    </row>
    <row r="951" spans="5:221" ht="18" customHeight="1" x14ac:dyDescent="0.2">
      <c r="E951" s="54"/>
      <c r="F951" s="54"/>
      <c r="GW951" s="75"/>
      <c r="GX951" s="75"/>
      <c r="GY951" s="75"/>
      <c r="GZ951" s="75"/>
      <c r="HA951" s="75"/>
      <c r="HB951" s="75"/>
      <c r="HC951" s="75"/>
      <c r="HD951" s="75"/>
      <c r="HE951" s="75"/>
      <c r="HF951" s="75"/>
      <c r="HG951" s="75"/>
      <c r="HH951" s="75"/>
      <c r="HI951" s="75"/>
      <c r="HJ951" s="75"/>
      <c r="HK951" s="75"/>
      <c r="HL951" s="75"/>
      <c r="HM951" s="75"/>
    </row>
    <row r="952" spans="5:221" ht="18" customHeight="1" x14ac:dyDescent="0.2">
      <c r="E952" s="54"/>
      <c r="F952" s="54"/>
      <c r="GW952" s="75"/>
      <c r="GX952" s="75"/>
      <c r="GY952" s="75"/>
      <c r="GZ952" s="75"/>
      <c r="HA952" s="75"/>
      <c r="HB952" s="75"/>
      <c r="HC952" s="75"/>
      <c r="HD952" s="75"/>
      <c r="HE952" s="75"/>
      <c r="HF952" s="75"/>
      <c r="HG952" s="75"/>
      <c r="HH952" s="75"/>
      <c r="HI952" s="75"/>
      <c r="HJ952" s="75"/>
      <c r="HK952" s="75"/>
      <c r="HL952" s="75"/>
      <c r="HM952" s="75"/>
    </row>
    <row r="953" spans="5:221" ht="18" customHeight="1" x14ac:dyDescent="0.2">
      <c r="E953" s="54"/>
      <c r="F953" s="54"/>
      <c r="GW953" s="75"/>
      <c r="GX953" s="75"/>
      <c r="GY953" s="75"/>
      <c r="GZ953" s="75"/>
      <c r="HA953" s="75"/>
      <c r="HB953" s="75"/>
      <c r="HC953" s="75"/>
      <c r="HD953" s="75"/>
      <c r="HE953" s="75"/>
      <c r="HF953" s="75"/>
      <c r="HG953" s="75"/>
      <c r="HH953" s="75"/>
      <c r="HI953" s="75"/>
      <c r="HJ953" s="75"/>
      <c r="HK953" s="75"/>
      <c r="HL953" s="75"/>
      <c r="HM953" s="75"/>
    </row>
    <row r="954" spans="5:221" ht="18" customHeight="1" x14ac:dyDescent="0.2">
      <c r="E954" s="54"/>
      <c r="F954" s="54"/>
      <c r="GW954" s="75"/>
      <c r="GX954" s="75"/>
      <c r="GY954" s="75"/>
      <c r="GZ954" s="75"/>
      <c r="HA954" s="75"/>
      <c r="HB954" s="75"/>
      <c r="HC954" s="75"/>
      <c r="HD954" s="75"/>
      <c r="HE954" s="75"/>
      <c r="HF954" s="75"/>
      <c r="HG954" s="75"/>
      <c r="HH954" s="75"/>
      <c r="HI954" s="75"/>
      <c r="HJ954" s="75"/>
      <c r="HK954" s="75"/>
      <c r="HL954" s="75"/>
      <c r="HM954" s="75"/>
    </row>
    <row r="955" spans="5:221" ht="18" customHeight="1" x14ac:dyDescent="0.2">
      <c r="E955" s="54"/>
      <c r="F955" s="54"/>
      <c r="GW955" s="75"/>
      <c r="GX955" s="75"/>
      <c r="GY955" s="75"/>
      <c r="GZ955" s="75"/>
      <c r="HA955" s="75"/>
      <c r="HB955" s="75"/>
      <c r="HC955" s="75"/>
      <c r="HD955" s="75"/>
      <c r="HE955" s="75"/>
      <c r="HF955" s="75"/>
      <c r="HG955" s="75"/>
      <c r="HH955" s="75"/>
      <c r="HI955" s="75"/>
      <c r="HJ955" s="75"/>
      <c r="HK955" s="75"/>
      <c r="HL955" s="75"/>
      <c r="HM955" s="75"/>
    </row>
    <row r="956" spans="5:221" ht="18" customHeight="1" x14ac:dyDescent="0.2">
      <c r="E956" s="54"/>
      <c r="F956" s="54"/>
      <c r="GW956" s="75"/>
      <c r="GX956" s="75"/>
      <c r="GY956" s="75"/>
      <c r="GZ956" s="75"/>
      <c r="HA956" s="75"/>
      <c r="HB956" s="75"/>
      <c r="HC956" s="75"/>
      <c r="HD956" s="75"/>
      <c r="HE956" s="75"/>
      <c r="HF956" s="75"/>
      <c r="HG956" s="75"/>
      <c r="HH956" s="75"/>
      <c r="HI956" s="75"/>
      <c r="HJ956" s="75"/>
      <c r="HK956" s="75"/>
      <c r="HL956" s="75"/>
      <c r="HM956" s="75"/>
    </row>
    <row r="957" spans="5:221" ht="18" customHeight="1" x14ac:dyDescent="0.2">
      <c r="E957" s="54"/>
      <c r="F957" s="54"/>
      <c r="GW957" s="75"/>
      <c r="GX957" s="75"/>
      <c r="GY957" s="75"/>
      <c r="GZ957" s="75"/>
      <c r="HA957" s="75"/>
      <c r="HB957" s="75"/>
      <c r="HC957" s="75"/>
      <c r="HD957" s="75"/>
      <c r="HE957" s="75"/>
      <c r="HF957" s="75"/>
      <c r="HG957" s="75"/>
      <c r="HH957" s="75"/>
      <c r="HI957" s="75"/>
      <c r="HJ957" s="75"/>
      <c r="HK957" s="75"/>
      <c r="HL957" s="75"/>
      <c r="HM957" s="75"/>
    </row>
    <row r="958" spans="5:221" ht="18" customHeight="1" x14ac:dyDescent="0.2">
      <c r="E958" s="54"/>
      <c r="F958" s="54"/>
      <c r="GW958" s="75"/>
      <c r="GX958" s="75"/>
      <c r="GY958" s="75"/>
      <c r="GZ958" s="75"/>
      <c r="HA958" s="75"/>
      <c r="HB958" s="75"/>
      <c r="HC958" s="75"/>
      <c r="HD958" s="75"/>
      <c r="HE958" s="75"/>
      <c r="HF958" s="75"/>
      <c r="HG958" s="75"/>
      <c r="HH958" s="75"/>
      <c r="HI958" s="75"/>
      <c r="HJ958" s="75"/>
      <c r="HK958" s="75"/>
      <c r="HL958" s="75"/>
      <c r="HM958" s="75"/>
    </row>
    <row r="959" spans="5:221" ht="18" customHeight="1" x14ac:dyDescent="0.2">
      <c r="E959" s="54"/>
      <c r="F959" s="54"/>
      <c r="GW959" s="75"/>
      <c r="GX959" s="75"/>
      <c r="GY959" s="75"/>
      <c r="GZ959" s="75"/>
      <c r="HA959" s="75"/>
      <c r="HB959" s="75"/>
      <c r="HC959" s="75"/>
      <c r="HD959" s="75"/>
      <c r="HE959" s="75"/>
      <c r="HF959" s="75"/>
      <c r="HG959" s="75"/>
      <c r="HH959" s="75"/>
      <c r="HI959" s="75"/>
      <c r="HJ959" s="75"/>
      <c r="HK959" s="75"/>
      <c r="HL959" s="75"/>
      <c r="HM959" s="75"/>
    </row>
    <row r="960" spans="5:221" ht="18" customHeight="1" x14ac:dyDescent="0.2">
      <c r="E960" s="54"/>
      <c r="F960" s="54"/>
      <c r="GW960" s="75"/>
      <c r="GX960" s="75"/>
      <c r="GY960" s="75"/>
      <c r="GZ960" s="75"/>
      <c r="HA960" s="75"/>
      <c r="HB960" s="75"/>
      <c r="HC960" s="75"/>
      <c r="HD960" s="75"/>
      <c r="HE960" s="75"/>
      <c r="HF960" s="75"/>
      <c r="HG960" s="75"/>
      <c r="HH960" s="75"/>
      <c r="HI960" s="75"/>
      <c r="HJ960" s="75"/>
      <c r="HK960" s="75"/>
      <c r="HL960" s="75"/>
      <c r="HM960" s="75"/>
    </row>
    <row r="961" spans="5:221" ht="18" customHeight="1" x14ac:dyDescent="0.2">
      <c r="E961" s="54"/>
      <c r="F961" s="54"/>
      <c r="GW961" s="75"/>
      <c r="GX961" s="75"/>
      <c r="GY961" s="75"/>
      <c r="GZ961" s="75"/>
      <c r="HA961" s="75"/>
      <c r="HB961" s="75"/>
      <c r="HC961" s="75"/>
      <c r="HD961" s="75"/>
      <c r="HE961" s="75"/>
      <c r="HF961" s="75"/>
      <c r="HG961" s="75"/>
      <c r="HH961" s="75"/>
      <c r="HI961" s="75"/>
      <c r="HJ961" s="75"/>
      <c r="HK961" s="75"/>
      <c r="HL961" s="75"/>
      <c r="HM961" s="75"/>
    </row>
    <row r="962" spans="5:221" ht="18" customHeight="1" x14ac:dyDescent="0.2">
      <c r="E962" s="54"/>
      <c r="F962" s="54"/>
      <c r="GW962" s="75"/>
      <c r="GX962" s="75"/>
      <c r="GY962" s="75"/>
      <c r="GZ962" s="75"/>
      <c r="HA962" s="75"/>
      <c r="HB962" s="75"/>
      <c r="HC962" s="75"/>
      <c r="HD962" s="75"/>
      <c r="HE962" s="75"/>
      <c r="HF962" s="75"/>
      <c r="HG962" s="75"/>
      <c r="HH962" s="75"/>
      <c r="HI962" s="75"/>
      <c r="HJ962" s="75"/>
      <c r="HK962" s="75"/>
      <c r="HL962" s="75"/>
      <c r="HM962" s="75"/>
    </row>
    <row r="963" spans="5:221" ht="18" customHeight="1" x14ac:dyDescent="0.2">
      <c r="E963" s="54"/>
      <c r="F963" s="54"/>
      <c r="GW963" s="75"/>
      <c r="GX963" s="75"/>
      <c r="GY963" s="75"/>
      <c r="GZ963" s="75"/>
      <c r="HA963" s="75"/>
      <c r="HB963" s="75"/>
      <c r="HC963" s="75"/>
      <c r="HD963" s="75"/>
      <c r="HE963" s="75"/>
      <c r="HF963" s="75"/>
      <c r="HG963" s="75"/>
      <c r="HH963" s="75"/>
      <c r="HI963" s="75"/>
      <c r="HJ963" s="75"/>
      <c r="HK963" s="75"/>
      <c r="HL963" s="75"/>
      <c r="HM963" s="75"/>
    </row>
    <row r="964" spans="5:221" ht="18" customHeight="1" x14ac:dyDescent="0.2">
      <c r="E964" s="54"/>
      <c r="F964" s="54"/>
      <c r="GW964" s="75"/>
      <c r="GX964" s="75"/>
      <c r="GY964" s="75"/>
      <c r="GZ964" s="75"/>
      <c r="HA964" s="75"/>
      <c r="HB964" s="75"/>
      <c r="HC964" s="75"/>
      <c r="HD964" s="75"/>
      <c r="HE964" s="75"/>
      <c r="HF964" s="75"/>
      <c r="HG964" s="75"/>
      <c r="HH964" s="75"/>
      <c r="HI964" s="75"/>
      <c r="HJ964" s="75"/>
      <c r="HK964" s="75"/>
      <c r="HL964" s="75"/>
      <c r="HM964" s="75"/>
    </row>
    <row r="965" spans="5:221" ht="18" customHeight="1" x14ac:dyDescent="0.2">
      <c r="E965" s="54"/>
      <c r="F965" s="54"/>
      <c r="GW965" s="75"/>
      <c r="GX965" s="75"/>
      <c r="GY965" s="75"/>
      <c r="GZ965" s="75"/>
      <c r="HA965" s="75"/>
      <c r="HB965" s="75"/>
      <c r="HC965" s="75"/>
      <c r="HD965" s="75"/>
      <c r="HE965" s="75"/>
      <c r="HF965" s="75"/>
      <c r="HG965" s="75"/>
      <c r="HH965" s="75"/>
      <c r="HI965" s="75"/>
      <c r="HJ965" s="75"/>
      <c r="HK965" s="75"/>
      <c r="HL965" s="75"/>
      <c r="HM965" s="75"/>
    </row>
    <row r="966" spans="5:221" ht="18" customHeight="1" x14ac:dyDescent="0.2">
      <c r="E966" s="54"/>
      <c r="F966" s="54"/>
      <c r="GW966" s="75"/>
      <c r="GX966" s="75"/>
      <c r="GY966" s="75"/>
      <c r="GZ966" s="75"/>
      <c r="HA966" s="75"/>
      <c r="HB966" s="75"/>
      <c r="HC966" s="75"/>
      <c r="HD966" s="75"/>
      <c r="HE966" s="75"/>
      <c r="HF966" s="75"/>
      <c r="HG966" s="75"/>
      <c r="HH966" s="75"/>
      <c r="HI966" s="75"/>
      <c r="HJ966" s="75"/>
      <c r="HK966" s="75"/>
      <c r="HL966" s="75"/>
      <c r="HM966" s="75"/>
    </row>
    <row r="967" spans="5:221" ht="18" customHeight="1" x14ac:dyDescent="0.2">
      <c r="E967" s="54"/>
      <c r="F967" s="54"/>
      <c r="GW967" s="75"/>
      <c r="GX967" s="75"/>
      <c r="GY967" s="75"/>
      <c r="GZ967" s="75"/>
      <c r="HA967" s="75"/>
      <c r="HB967" s="75"/>
      <c r="HC967" s="75"/>
      <c r="HD967" s="75"/>
      <c r="HE967" s="75"/>
      <c r="HF967" s="75"/>
      <c r="HG967" s="75"/>
      <c r="HH967" s="75"/>
      <c r="HI967" s="75"/>
      <c r="HJ967" s="75"/>
      <c r="HK967" s="75"/>
      <c r="HL967" s="75"/>
      <c r="HM967" s="75"/>
    </row>
    <row r="968" spans="5:221" ht="18" customHeight="1" x14ac:dyDescent="0.2">
      <c r="E968" s="54"/>
      <c r="F968" s="54"/>
      <c r="GW968" s="75"/>
      <c r="GX968" s="75"/>
      <c r="GY968" s="75"/>
      <c r="GZ968" s="75"/>
      <c r="HA968" s="75"/>
      <c r="HB968" s="75"/>
      <c r="HC968" s="75"/>
      <c r="HD968" s="75"/>
      <c r="HE968" s="75"/>
      <c r="HF968" s="75"/>
      <c r="HG968" s="75"/>
      <c r="HH968" s="75"/>
      <c r="HI968" s="75"/>
      <c r="HJ968" s="75"/>
      <c r="HK968" s="75"/>
      <c r="HL968" s="75"/>
      <c r="HM968" s="75"/>
    </row>
    <row r="969" spans="5:221" ht="18" customHeight="1" x14ac:dyDescent="0.2">
      <c r="E969" s="54"/>
      <c r="F969" s="54"/>
      <c r="GW969" s="75"/>
      <c r="GX969" s="75"/>
      <c r="GY969" s="75"/>
      <c r="GZ969" s="75"/>
      <c r="HA969" s="75"/>
      <c r="HB969" s="75"/>
      <c r="HC969" s="75"/>
      <c r="HD969" s="75"/>
      <c r="HE969" s="75"/>
      <c r="HF969" s="75"/>
      <c r="HG969" s="75"/>
      <c r="HH969" s="75"/>
      <c r="HI969" s="75"/>
      <c r="HJ969" s="75"/>
      <c r="HK969" s="75"/>
      <c r="HL969" s="75"/>
      <c r="HM969" s="75"/>
    </row>
    <row r="970" spans="5:221" ht="18" customHeight="1" x14ac:dyDescent="0.2">
      <c r="E970" s="54"/>
      <c r="F970" s="54"/>
      <c r="GW970" s="75"/>
      <c r="GX970" s="75"/>
      <c r="GY970" s="75"/>
      <c r="GZ970" s="75"/>
      <c r="HA970" s="75"/>
      <c r="HB970" s="75"/>
      <c r="HC970" s="75"/>
      <c r="HD970" s="75"/>
      <c r="HE970" s="75"/>
      <c r="HF970" s="75"/>
      <c r="HG970" s="75"/>
      <c r="HH970" s="75"/>
      <c r="HI970" s="75"/>
      <c r="HJ970" s="75"/>
      <c r="HK970" s="75"/>
      <c r="HL970" s="75"/>
      <c r="HM970" s="75"/>
    </row>
    <row r="971" spans="5:221" ht="18" customHeight="1" x14ac:dyDescent="0.2">
      <c r="E971" s="54"/>
      <c r="F971" s="54"/>
      <c r="GW971" s="75"/>
      <c r="GX971" s="75"/>
      <c r="GY971" s="75"/>
      <c r="GZ971" s="75"/>
      <c r="HA971" s="75"/>
      <c r="HB971" s="75"/>
      <c r="HC971" s="75"/>
      <c r="HD971" s="75"/>
      <c r="HE971" s="75"/>
      <c r="HF971" s="75"/>
      <c r="HG971" s="75"/>
      <c r="HH971" s="75"/>
      <c r="HI971" s="75"/>
      <c r="HJ971" s="75"/>
      <c r="HK971" s="75"/>
      <c r="HL971" s="75"/>
      <c r="HM971" s="75"/>
    </row>
    <row r="972" spans="5:221" ht="18" customHeight="1" x14ac:dyDescent="0.2">
      <c r="E972" s="54"/>
      <c r="F972" s="54"/>
      <c r="GW972" s="75"/>
      <c r="GX972" s="75"/>
      <c r="GY972" s="75"/>
      <c r="GZ972" s="75"/>
      <c r="HA972" s="75"/>
      <c r="HB972" s="75"/>
      <c r="HC972" s="75"/>
      <c r="HD972" s="75"/>
      <c r="HE972" s="75"/>
      <c r="HF972" s="75"/>
      <c r="HG972" s="75"/>
      <c r="HH972" s="75"/>
      <c r="HI972" s="75"/>
      <c r="HJ972" s="75"/>
      <c r="HK972" s="75"/>
      <c r="HL972" s="75"/>
      <c r="HM972" s="75"/>
    </row>
    <row r="973" spans="5:221" ht="18" customHeight="1" x14ac:dyDescent="0.2">
      <c r="E973" s="54"/>
      <c r="F973" s="54"/>
      <c r="GW973" s="75"/>
      <c r="GX973" s="75"/>
      <c r="GY973" s="75"/>
      <c r="GZ973" s="75"/>
      <c r="HA973" s="75"/>
      <c r="HB973" s="75"/>
      <c r="HC973" s="75"/>
      <c r="HD973" s="75"/>
      <c r="HE973" s="75"/>
      <c r="HF973" s="75"/>
      <c r="HG973" s="75"/>
      <c r="HH973" s="75"/>
      <c r="HI973" s="75"/>
      <c r="HJ973" s="75"/>
      <c r="HK973" s="75"/>
      <c r="HL973" s="75"/>
      <c r="HM973" s="75"/>
    </row>
    <row r="974" spans="5:221" ht="18" customHeight="1" x14ac:dyDescent="0.2">
      <c r="E974" s="54"/>
      <c r="F974" s="54"/>
      <c r="GW974" s="75"/>
      <c r="GX974" s="75"/>
      <c r="GY974" s="75"/>
      <c r="GZ974" s="75"/>
      <c r="HA974" s="75"/>
      <c r="HB974" s="75"/>
      <c r="HC974" s="75"/>
      <c r="HD974" s="75"/>
      <c r="HE974" s="75"/>
      <c r="HF974" s="75"/>
      <c r="HG974" s="75"/>
      <c r="HH974" s="75"/>
      <c r="HI974" s="75"/>
      <c r="HJ974" s="75"/>
      <c r="HK974" s="75"/>
      <c r="HL974" s="75"/>
      <c r="HM974" s="75"/>
    </row>
    <row r="975" spans="5:221" ht="18" customHeight="1" x14ac:dyDescent="0.2">
      <c r="E975" s="54"/>
      <c r="F975" s="54"/>
      <c r="GW975" s="75"/>
      <c r="GX975" s="75"/>
      <c r="GY975" s="75"/>
      <c r="GZ975" s="75"/>
      <c r="HA975" s="75"/>
      <c r="HB975" s="75"/>
      <c r="HC975" s="75"/>
      <c r="HD975" s="75"/>
      <c r="HE975" s="75"/>
      <c r="HF975" s="75"/>
      <c r="HG975" s="75"/>
      <c r="HH975" s="75"/>
      <c r="HI975" s="75"/>
      <c r="HJ975" s="75"/>
      <c r="HK975" s="75"/>
      <c r="HL975" s="75"/>
      <c r="HM975" s="75"/>
    </row>
    <row r="976" spans="5:221" ht="18" customHeight="1" x14ac:dyDescent="0.2">
      <c r="E976" s="54"/>
      <c r="F976" s="54"/>
      <c r="GW976" s="75"/>
      <c r="GX976" s="75"/>
      <c r="GY976" s="75"/>
      <c r="GZ976" s="75"/>
      <c r="HA976" s="75"/>
      <c r="HB976" s="75"/>
      <c r="HC976" s="75"/>
      <c r="HD976" s="75"/>
      <c r="HE976" s="75"/>
      <c r="HF976" s="75"/>
      <c r="HG976" s="75"/>
      <c r="HH976" s="75"/>
      <c r="HI976" s="75"/>
      <c r="HJ976" s="75"/>
      <c r="HK976" s="75"/>
      <c r="HL976" s="75"/>
      <c r="HM976" s="75"/>
    </row>
    <row r="977" spans="5:221" ht="18" customHeight="1" x14ac:dyDescent="0.2">
      <c r="E977" s="54"/>
      <c r="F977" s="54"/>
      <c r="GW977" s="75"/>
      <c r="GX977" s="75"/>
      <c r="GY977" s="75"/>
      <c r="GZ977" s="75"/>
      <c r="HA977" s="75"/>
      <c r="HB977" s="75"/>
      <c r="HC977" s="75"/>
      <c r="HD977" s="75"/>
      <c r="HE977" s="75"/>
      <c r="HF977" s="75"/>
      <c r="HG977" s="75"/>
      <c r="HH977" s="75"/>
      <c r="HI977" s="75"/>
      <c r="HJ977" s="75"/>
      <c r="HK977" s="75"/>
      <c r="HL977" s="75"/>
      <c r="HM977" s="75"/>
    </row>
    <row r="978" spans="5:221" ht="18" customHeight="1" x14ac:dyDescent="0.2">
      <c r="E978" s="54"/>
      <c r="F978" s="54"/>
      <c r="GW978" s="75"/>
      <c r="GX978" s="75"/>
      <c r="GY978" s="75"/>
      <c r="GZ978" s="75"/>
      <c r="HA978" s="75"/>
      <c r="HB978" s="75"/>
      <c r="HC978" s="75"/>
      <c r="HD978" s="75"/>
      <c r="HE978" s="75"/>
      <c r="HF978" s="75"/>
      <c r="HG978" s="75"/>
      <c r="HH978" s="75"/>
      <c r="HI978" s="75"/>
      <c r="HJ978" s="75"/>
      <c r="HK978" s="75"/>
      <c r="HL978" s="75"/>
      <c r="HM978" s="75"/>
    </row>
    <row r="979" spans="5:221" ht="18" customHeight="1" x14ac:dyDescent="0.2">
      <c r="E979" s="54"/>
      <c r="F979" s="54"/>
      <c r="GW979" s="75"/>
      <c r="GX979" s="75"/>
      <c r="GY979" s="75"/>
      <c r="GZ979" s="75"/>
      <c r="HA979" s="75"/>
      <c r="HB979" s="75"/>
      <c r="HC979" s="75"/>
      <c r="HD979" s="75"/>
      <c r="HE979" s="75"/>
      <c r="HF979" s="75"/>
      <c r="HG979" s="75"/>
      <c r="HH979" s="75"/>
      <c r="HI979" s="75"/>
      <c r="HJ979" s="75"/>
      <c r="HK979" s="75"/>
      <c r="HL979" s="75"/>
      <c r="HM979" s="75"/>
    </row>
    <row r="980" spans="5:221" ht="18" customHeight="1" x14ac:dyDescent="0.2">
      <c r="E980" s="54"/>
      <c r="F980" s="54"/>
      <c r="GW980" s="75"/>
      <c r="GX980" s="75"/>
      <c r="GY980" s="75"/>
      <c r="GZ980" s="75"/>
      <c r="HA980" s="75"/>
      <c r="HB980" s="75"/>
      <c r="HC980" s="75"/>
      <c r="HD980" s="75"/>
      <c r="HE980" s="75"/>
      <c r="HF980" s="75"/>
      <c r="HG980" s="75"/>
      <c r="HH980" s="75"/>
      <c r="HI980" s="75"/>
      <c r="HJ980" s="75"/>
      <c r="HK980" s="75"/>
      <c r="HL980" s="75"/>
      <c r="HM980" s="75"/>
    </row>
    <row r="981" spans="5:221" ht="18" customHeight="1" x14ac:dyDescent="0.2">
      <c r="E981" s="54"/>
      <c r="F981" s="54"/>
      <c r="GW981" s="75"/>
      <c r="GX981" s="75"/>
      <c r="GY981" s="75"/>
      <c r="GZ981" s="75"/>
      <c r="HA981" s="75"/>
      <c r="HB981" s="75"/>
      <c r="HC981" s="75"/>
      <c r="HD981" s="75"/>
      <c r="HE981" s="75"/>
      <c r="HF981" s="75"/>
      <c r="HG981" s="75"/>
      <c r="HH981" s="75"/>
      <c r="HI981" s="75"/>
      <c r="HJ981" s="75"/>
      <c r="HK981" s="75"/>
      <c r="HL981" s="75"/>
      <c r="HM981" s="75"/>
    </row>
    <row r="982" spans="5:221" ht="18" customHeight="1" x14ac:dyDescent="0.2">
      <c r="E982" s="54"/>
      <c r="F982" s="54"/>
      <c r="GW982" s="75"/>
      <c r="GX982" s="75"/>
      <c r="GY982" s="75"/>
      <c r="GZ982" s="75"/>
      <c r="HA982" s="75"/>
      <c r="HB982" s="75"/>
      <c r="HC982" s="75"/>
      <c r="HD982" s="75"/>
      <c r="HE982" s="75"/>
      <c r="HF982" s="75"/>
      <c r="HG982" s="75"/>
      <c r="HH982" s="75"/>
      <c r="HI982" s="75"/>
      <c r="HJ982" s="75"/>
      <c r="HK982" s="75"/>
      <c r="HL982" s="75"/>
      <c r="HM982" s="75"/>
    </row>
    <row r="983" spans="5:221" ht="18" customHeight="1" x14ac:dyDescent="0.2">
      <c r="E983" s="54"/>
      <c r="F983" s="54"/>
      <c r="GW983" s="75"/>
      <c r="GX983" s="75"/>
      <c r="GY983" s="75"/>
      <c r="GZ983" s="75"/>
      <c r="HA983" s="75"/>
      <c r="HB983" s="75"/>
      <c r="HC983" s="75"/>
      <c r="HD983" s="75"/>
      <c r="HE983" s="75"/>
      <c r="HF983" s="75"/>
      <c r="HG983" s="75"/>
      <c r="HH983" s="75"/>
      <c r="HI983" s="75"/>
      <c r="HJ983" s="75"/>
      <c r="HK983" s="75"/>
      <c r="HL983" s="75"/>
      <c r="HM983" s="75"/>
    </row>
    <row r="984" spans="5:221" ht="18" customHeight="1" x14ac:dyDescent="0.2">
      <c r="E984" s="54"/>
      <c r="F984" s="54"/>
      <c r="GW984" s="75"/>
      <c r="GX984" s="75"/>
      <c r="GY984" s="75"/>
      <c r="GZ984" s="75"/>
      <c r="HA984" s="75"/>
      <c r="HB984" s="75"/>
      <c r="HC984" s="75"/>
      <c r="HD984" s="75"/>
      <c r="HE984" s="75"/>
      <c r="HF984" s="75"/>
      <c r="HG984" s="75"/>
      <c r="HH984" s="75"/>
      <c r="HI984" s="75"/>
      <c r="HJ984" s="75"/>
      <c r="HK984" s="75"/>
      <c r="HL984" s="75"/>
      <c r="HM984" s="75"/>
    </row>
    <row r="985" spans="5:221" ht="18" customHeight="1" x14ac:dyDescent="0.2">
      <c r="E985" s="54"/>
      <c r="F985" s="54"/>
      <c r="GW985" s="75"/>
      <c r="GX985" s="75"/>
      <c r="GY985" s="75"/>
      <c r="GZ985" s="75"/>
      <c r="HA985" s="75"/>
      <c r="HB985" s="75"/>
      <c r="HC985" s="75"/>
      <c r="HD985" s="75"/>
      <c r="HE985" s="75"/>
      <c r="HF985" s="75"/>
      <c r="HG985" s="75"/>
      <c r="HH985" s="75"/>
      <c r="HI985" s="75"/>
      <c r="HJ985" s="75"/>
      <c r="HK985" s="75"/>
      <c r="HL985" s="75"/>
      <c r="HM985" s="75"/>
    </row>
    <row r="986" spans="5:221" ht="18" customHeight="1" x14ac:dyDescent="0.2">
      <c r="E986" s="54"/>
      <c r="F986" s="54"/>
      <c r="GW986" s="75"/>
      <c r="GX986" s="75"/>
      <c r="GY986" s="75"/>
      <c r="GZ986" s="75"/>
      <c r="HA986" s="75"/>
      <c r="HB986" s="75"/>
      <c r="HC986" s="75"/>
      <c r="HD986" s="75"/>
      <c r="HE986" s="75"/>
      <c r="HF986" s="75"/>
      <c r="HG986" s="75"/>
      <c r="HH986" s="75"/>
      <c r="HI986" s="75"/>
      <c r="HJ986" s="75"/>
      <c r="HK986" s="75"/>
      <c r="HL986" s="75"/>
      <c r="HM986" s="75"/>
    </row>
    <row r="987" spans="5:221" ht="18" customHeight="1" x14ac:dyDescent="0.2">
      <c r="E987" s="54"/>
      <c r="F987" s="54"/>
      <c r="GW987" s="75"/>
      <c r="GX987" s="75"/>
      <c r="GY987" s="75"/>
      <c r="GZ987" s="75"/>
      <c r="HA987" s="75"/>
      <c r="HB987" s="75"/>
      <c r="HC987" s="75"/>
      <c r="HD987" s="75"/>
      <c r="HE987" s="75"/>
      <c r="HF987" s="75"/>
      <c r="HG987" s="75"/>
      <c r="HH987" s="75"/>
      <c r="HI987" s="75"/>
      <c r="HJ987" s="75"/>
      <c r="HK987" s="75"/>
      <c r="HL987" s="75"/>
      <c r="HM987" s="75"/>
    </row>
    <row r="988" spans="5:221" ht="18" customHeight="1" x14ac:dyDescent="0.2">
      <c r="E988" s="54"/>
      <c r="F988" s="54"/>
      <c r="GW988" s="75"/>
      <c r="GX988" s="75"/>
      <c r="GY988" s="75"/>
      <c r="GZ988" s="75"/>
      <c r="HA988" s="75"/>
      <c r="HB988" s="75"/>
      <c r="HC988" s="75"/>
      <c r="HD988" s="75"/>
      <c r="HE988" s="75"/>
      <c r="HF988" s="75"/>
      <c r="HG988" s="75"/>
      <c r="HH988" s="75"/>
      <c r="HI988" s="75"/>
      <c r="HJ988" s="75"/>
      <c r="HK988" s="75"/>
      <c r="HL988" s="75"/>
      <c r="HM988" s="75"/>
    </row>
    <row r="989" spans="5:221" ht="18" customHeight="1" x14ac:dyDescent="0.2">
      <c r="E989" s="54"/>
      <c r="F989" s="54"/>
      <c r="GW989" s="75"/>
      <c r="GX989" s="75"/>
      <c r="GY989" s="75"/>
      <c r="GZ989" s="75"/>
      <c r="HA989" s="75"/>
      <c r="HB989" s="75"/>
      <c r="HC989" s="75"/>
      <c r="HD989" s="75"/>
      <c r="HE989" s="75"/>
      <c r="HF989" s="75"/>
      <c r="HG989" s="75"/>
      <c r="HH989" s="75"/>
      <c r="HI989" s="75"/>
      <c r="HJ989" s="75"/>
      <c r="HK989" s="75"/>
      <c r="HL989" s="75"/>
      <c r="HM989" s="75"/>
    </row>
    <row r="990" spans="5:221" ht="18" customHeight="1" x14ac:dyDescent="0.2">
      <c r="E990" s="54"/>
      <c r="F990" s="54"/>
      <c r="GW990" s="75"/>
      <c r="GX990" s="75"/>
      <c r="GY990" s="75"/>
      <c r="GZ990" s="75"/>
      <c r="HA990" s="75"/>
      <c r="HB990" s="75"/>
      <c r="HC990" s="75"/>
      <c r="HD990" s="75"/>
      <c r="HE990" s="75"/>
      <c r="HF990" s="75"/>
      <c r="HG990" s="75"/>
      <c r="HH990" s="75"/>
      <c r="HI990" s="75"/>
      <c r="HJ990" s="75"/>
      <c r="HK990" s="75"/>
      <c r="HL990" s="75"/>
      <c r="HM990" s="75"/>
    </row>
    <row r="991" spans="5:221" ht="18" customHeight="1" x14ac:dyDescent="0.2">
      <c r="E991" s="54"/>
      <c r="F991" s="54"/>
      <c r="GW991" s="75"/>
      <c r="GX991" s="75"/>
      <c r="GY991" s="75"/>
      <c r="GZ991" s="75"/>
      <c r="HA991" s="75"/>
      <c r="HB991" s="75"/>
      <c r="HC991" s="75"/>
      <c r="HD991" s="75"/>
      <c r="HE991" s="75"/>
      <c r="HF991" s="75"/>
      <c r="HG991" s="75"/>
      <c r="HH991" s="75"/>
      <c r="HI991" s="75"/>
      <c r="HJ991" s="75"/>
      <c r="HK991" s="75"/>
      <c r="HL991" s="75"/>
      <c r="HM991" s="75"/>
    </row>
    <row r="992" spans="5:221" ht="18" customHeight="1" x14ac:dyDescent="0.2">
      <c r="E992" s="54"/>
      <c r="F992" s="54"/>
      <c r="GW992" s="75"/>
      <c r="GX992" s="75"/>
      <c r="GY992" s="75"/>
      <c r="GZ992" s="75"/>
      <c r="HA992" s="75"/>
      <c r="HB992" s="75"/>
      <c r="HC992" s="75"/>
      <c r="HD992" s="75"/>
      <c r="HE992" s="75"/>
      <c r="HF992" s="75"/>
      <c r="HG992" s="75"/>
      <c r="HH992" s="75"/>
      <c r="HI992" s="75"/>
      <c r="HJ992" s="75"/>
      <c r="HK992" s="75"/>
      <c r="HL992" s="75"/>
      <c r="HM992" s="75"/>
    </row>
    <row r="993" spans="5:221" ht="18" customHeight="1" x14ac:dyDescent="0.2">
      <c r="E993" s="54"/>
      <c r="F993" s="54"/>
      <c r="GW993" s="75"/>
      <c r="GX993" s="75"/>
      <c r="GY993" s="75"/>
      <c r="GZ993" s="75"/>
      <c r="HA993" s="75"/>
      <c r="HB993" s="75"/>
      <c r="HC993" s="75"/>
      <c r="HD993" s="75"/>
      <c r="HE993" s="75"/>
      <c r="HF993" s="75"/>
      <c r="HG993" s="75"/>
      <c r="HH993" s="75"/>
      <c r="HI993" s="75"/>
      <c r="HJ993" s="75"/>
      <c r="HK993" s="75"/>
      <c r="HL993" s="75"/>
      <c r="HM993" s="75"/>
    </row>
    <row r="994" spans="5:221" ht="18" customHeight="1" x14ac:dyDescent="0.2">
      <c r="E994" s="54"/>
      <c r="F994" s="54"/>
      <c r="GW994" s="75"/>
      <c r="GX994" s="75"/>
      <c r="GY994" s="75"/>
      <c r="GZ994" s="75"/>
      <c r="HA994" s="75"/>
      <c r="HB994" s="75"/>
      <c r="HC994" s="75"/>
      <c r="HD994" s="75"/>
      <c r="HE994" s="75"/>
      <c r="HF994" s="75"/>
      <c r="HG994" s="75"/>
      <c r="HH994" s="75"/>
      <c r="HI994" s="75"/>
      <c r="HJ994" s="75"/>
      <c r="HK994" s="75"/>
      <c r="HL994" s="75"/>
      <c r="HM994" s="75"/>
    </row>
    <row r="995" spans="5:221" ht="18" customHeight="1" x14ac:dyDescent="0.2">
      <c r="E995" s="54"/>
      <c r="F995" s="54"/>
      <c r="GW995" s="75"/>
      <c r="GX995" s="75"/>
      <c r="GY995" s="75"/>
      <c r="GZ995" s="75"/>
      <c r="HA995" s="75"/>
      <c r="HB995" s="75"/>
      <c r="HC995" s="75"/>
      <c r="HD995" s="75"/>
      <c r="HE995" s="75"/>
      <c r="HF995" s="75"/>
      <c r="HG995" s="75"/>
      <c r="HH995" s="75"/>
      <c r="HI995" s="75"/>
      <c r="HJ995" s="75"/>
      <c r="HK995" s="75"/>
      <c r="HL995" s="75"/>
      <c r="HM995" s="75"/>
    </row>
    <row r="996" spans="5:221" ht="18" customHeight="1" x14ac:dyDescent="0.2">
      <c r="E996" s="54"/>
      <c r="F996" s="54"/>
      <c r="GW996" s="75"/>
      <c r="GX996" s="75"/>
      <c r="GY996" s="75"/>
      <c r="GZ996" s="75"/>
      <c r="HA996" s="75"/>
      <c r="HB996" s="75"/>
      <c r="HC996" s="75"/>
      <c r="HD996" s="75"/>
      <c r="HE996" s="75"/>
      <c r="HF996" s="75"/>
      <c r="HG996" s="75"/>
      <c r="HH996" s="75"/>
      <c r="HI996" s="75"/>
      <c r="HJ996" s="75"/>
      <c r="HK996" s="75"/>
      <c r="HL996" s="75"/>
      <c r="HM996" s="75"/>
    </row>
    <row r="997" spans="5:221" ht="18" customHeight="1" x14ac:dyDescent="0.2">
      <c r="E997" s="54"/>
      <c r="F997" s="54"/>
      <c r="GW997" s="75"/>
      <c r="GX997" s="75"/>
      <c r="GY997" s="75"/>
      <c r="GZ997" s="75"/>
      <c r="HA997" s="75"/>
      <c r="HB997" s="75"/>
      <c r="HC997" s="75"/>
      <c r="HD997" s="75"/>
      <c r="HE997" s="75"/>
      <c r="HF997" s="75"/>
      <c r="HG997" s="75"/>
      <c r="HH997" s="75"/>
      <c r="HI997" s="75"/>
      <c r="HJ997" s="75"/>
      <c r="HK997" s="75"/>
      <c r="HL997" s="75"/>
      <c r="HM997" s="75"/>
    </row>
    <row r="998" spans="5:221" ht="18" customHeight="1" x14ac:dyDescent="0.2">
      <c r="E998" s="54"/>
      <c r="F998" s="54"/>
      <c r="GW998" s="75"/>
      <c r="GX998" s="75"/>
      <c r="GY998" s="75"/>
      <c r="GZ998" s="75"/>
      <c r="HA998" s="75"/>
      <c r="HB998" s="75"/>
      <c r="HC998" s="75"/>
      <c r="HD998" s="75"/>
      <c r="HE998" s="75"/>
      <c r="HF998" s="75"/>
      <c r="HG998" s="75"/>
      <c r="HH998" s="75"/>
      <c r="HI998" s="75"/>
      <c r="HJ998" s="75"/>
      <c r="HK998" s="75"/>
      <c r="HL998" s="75"/>
      <c r="HM998" s="75"/>
    </row>
    <row r="999" spans="5:221" ht="18" customHeight="1" x14ac:dyDescent="0.2">
      <c r="E999" s="54"/>
      <c r="F999" s="54"/>
      <c r="GW999" s="75"/>
      <c r="GX999" s="75"/>
      <c r="GY999" s="75"/>
      <c r="GZ999" s="75"/>
      <c r="HA999" s="75"/>
      <c r="HB999" s="75"/>
      <c r="HC999" s="75"/>
      <c r="HD999" s="75"/>
      <c r="HE999" s="75"/>
      <c r="HF999" s="75"/>
      <c r="HG999" s="75"/>
      <c r="HH999" s="75"/>
      <c r="HI999" s="75"/>
      <c r="HJ999" s="75"/>
      <c r="HK999" s="75"/>
      <c r="HL999" s="75"/>
      <c r="HM999" s="75"/>
    </row>
    <row r="1000" spans="5:221" ht="18" customHeight="1" x14ac:dyDescent="0.2">
      <c r="E1000" s="54"/>
      <c r="F1000" s="54"/>
      <c r="GW1000" s="75"/>
      <c r="GX1000" s="75"/>
      <c r="GY1000" s="75"/>
      <c r="GZ1000" s="75"/>
      <c r="HA1000" s="75"/>
      <c r="HB1000" s="75"/>
      <c r="HC1000" s="75"/>
      <c r="HD1000" s="75"/>
      <c r="HE1000" s="75"/>
      <c r="HF1000" s="75"/>
      <c r="HG1000" s="75"/>
      <c r="HH1000" s="75"/>
      <c r="HI1000" s="75"/>
      <c r="HJ1000" s="75"/>
      <c r="HK1000" s="75"/>
      <c r="HL1000" s="75"/>
      <c r="HM1000" s="75"/>
    </row>
    <row r="1001" spans="5:221" ht="18" customHeight="1" x14ac:dyDescent="0.2">
      <c r="E1001" s="54"/>
      <c r="F1001" s="54"/>
      <c r="GW1001" s="75"/>
      <c r="GX1001" s="75"/>
      <c r="GY1001" s="75"/>
      <c r="GZ1001" s="75"/>
      <c r="HA1001" s="75"/>
      <c r="HB1001" s="75"/>
      <c r="HC1001" s="75"/>
      <c r="HD1001" s="75"/>
      <c r="HE1001" s="75"/>
      <c r="HF1001" s="75"/>
      <c r="HG1001" s="75"/>
      <c r="HH1001" s="75"/>
      <c r="HI1001" s="75"/>
      <c r="HJ1001" s="75"/>
      <c r="HK1001" s="75"/>
      <c r="HL1001" s="75"/>
      <c r="HM1001" s="75"/>
    </row>
    <row r="1002" spans="5:221" ht="18" customHeight="1" x14ac:dyDescent="0.2">
      <c r="E1002" s="54"/>
      <c r="F1002" s="54"/>
      <c r="GW1002" s="75"/>
      <c r="GX1002" s="75"/>
      <c r="GY1002" s="75"/>
      <c r="GZ1002" s="75"/>
      <c r="HA1002" s="75"/>
      <c r="HB1002" s="75"/>
      <c r="HC1002" s="75"/>
      <c r="HD1002" s="75"/>
      <c r="HE1002" s="75"/>
      <c r="HF1002" s="75"/>
      <c r="HG1002" s="75"/>
      <c r="HH1002" s="75"/>
      <c r="HI1002" s="75"/>
      <c r="HJ1002" s="75"/>
      <c r="HK1002" s="75"/>
      <c r="HL1002" s="75"/>
      <c r="HM1002" s="75"/>
    </row>
    <row r="1003" spans="5:221" ht="18" customHeight="1" x14ac:dyDescent="0.2">
      <c r="E1003" s="54"/>
      <c r="F1003" s="54"/>
      <c r="GW1003" s="75"/>
      <c r="GX1003" s="75"/>
      <c r="GY1003" s="75"/>
      <c r="GZ1003" s="75"/>
      <c r="HA1003" s="75"/>
      <c r="HB1003" s="75"/>
      <c r="HC1003" s="75"/>
      <c r="HD1003" s="75"/>
      <c r="HE1003" s="75"/>
      <c r="HF1003" s="75"/>
      <c r="HG1003" s="75"/>
      <c r="HH1003" s="75"/>
      <c r="HI1003" s="75"/>
      <c r="HJ1003" s="75"/>
      <c r="HK1003" s="75"/>
      <c r="HL1003" s="75"/>
      <c r="HM1003" s="75"/>
    </row>
    <row r="1004" spans="5:221" ht="18" customHeight="1" x14ac:dyDescent="0.2">
      <c r="E1004" s="54"/>
      <c r="F1004" s="54"/>
      <c r="GW1004" s="75"/>
      <c r="GX1004" s="75"/>
      <c r="GY1004" s="75"/>
      <c r="GZ1004" s="75"/>
      <c r="HA1004" s="75"/>
      <c r="HB1004" s="75"/>
      <c r="HC1004" s="75"/>
      <c r="HD1004" s="75"/>
      <c r="HE1004" s="75"/>
      <c r="HF1004" s="75"/>
      <c r="HG1004" s="75"/>
      <c r="HH1004" s="75"/>
      <c r="HI1004" s="75"/>
      <c r="HJ1004" s="75"/>
      <c r="HK1004" s="75"/>
      <c r="HL1004" s="75"/>
      <c r="HM1004" s="75"/>
    </row>
    <row r="1005" spans="5:221" ht="18" customHeight="1" x14ac:dyDescent="0.2">
      <c r="E1005" s="54"/>
      <c r="F1005" s="54"/>
      <c r="GW1005" s="75"/>
      <c r="GX1005" s="75"/>
      <c r="GY1005" s="75"/>
      <c r="GZ1005" s="75"/>
      <c r="HA1005" s="75"/>
      <c r="HB1005" s="75"/>
      <c r="HC1005" s="75"/>
      <c r="HD1005" s="75"/>
      <c r="HE1005" s="75"/>
      <c r="HF1005" s="75"/>
      <c r="HG1005" s="75"/>
      <c r="HH1005" s="75"/>
      <c r="HI1005" s="75"/>
      <c r="HJ1005" s="75"/>
      <c r="HK1005" s="75"/>
      <c r="HL1005" s="75"/>
      <c r="HM1005" s="75"/>
    </row>
    <row r="1006" spans="5:221" ht="18" customHeight="1" x14ac:dyDescent="0.2">
      <c r="E1006" s="54"/>
      <c r="F1006" s="54"/>
      <c r="GW1006" s="75"/>
      <c r="GX1006" s="75"/>
      <c r="GY1006" s="75"/>
      <c r="GZ1006" s="75"/>
      <c r="HA1006" s="75"/>
      <c r="HB1006" s="75"/>
      <c r="HC1006" s="75"/>
      <c r="HD1006" s="75"/>
      <c r="HE1006" s="75"/>
      <c r="HF1006" s="75"/>
      <c r="HG1006" s="75"/>
      <c r="HH1006" s="75"/>
      <c r="HI1006" s="75"/>
      <c r="HJ1006" s="75"/>
      <c r="HK1006" s="75"/>
      <c r="HL1006" s="75"/>
      <c r="HM1006" s="75"/>
    </row>
    <row r="1007" spans="5:221" ht="18" customHeight="1" x14ac:dyDescent="0.2">
      <c r="E1007" s="54"/>
      <c r="F1007" s="54"/>
      <c r="GW1007" s="75"/>
      <c r="GX1007" s="75"/>
      <c r="GY1007" s="75"/>
      <c r="GZ1007" s="75"/>
      <c r="HA1007" s="75"/>
      <c r="HB1007" s="75"/>
      <c r="HC1007" s="75"/>
      <c r="HD1007" s="75"/>
      <c r="HE1007" s="75"/>
      <c r="HF1007" s="75"/>
      <c r="HG1007" s="75"/>
      <c r="HH1007" s="75"/>
      <c r="HI1007" s="75"/>
      <c r="HJ1007" s="75"/>
      <c r="HK1007" s="75"/>
      <c r="HL1007" s="75"/>
      <c r="HM1007" s="75"/>
    </row>
    <row r="1008" spans="5:221" ht="18" customHeight="1" x14ac:dyDescent="0.2">
      <c r="E1008" s="54"/>
      <c r="F1008" s="54"/>
      <c r="GW1008" s="75"/>
      <c r="GX1008" s="75"/>
      <c r="GY1008" s="75"/>
      <c r="GZ1008" s="75"/>
      <c r="HA1008" s="75"/>
      <c r="HB1008" s="75"/>
      <c r="HC1008" s="75"/>
      <c r="HD1008" s="75"/>
      <c r="HE1008" s="75"/>
      <c r="HF1008" s="75"/>
      <c r="HG1008" s="75"/>
      <c r="HH1008" s="75"/>
      <c r="HI1008" s="75"/>
      <c r="HJ1008" s="75"/>
      <c r="HK1008" s="75"/>
      <c r="HL1008" s="75"/>
      <c r="HM1008" s="75"/>
    </row>
    <row r="1009" spans="5:221" ht="18" customHeight="1" x14ac:dyDescent="0.2">
      <c r="E1009" s="54"/>
      <c r="F1009" s="54"/>
      <c r="GW1009" s="75"/>
      <c r="GX1009" s="75"/>
      <c r="GY1009" s="75"/>
      <c r="GZ1009" s="75"/>
      <c r="HA1009" s="75"/>
      <c r="HB1009" s="75"/>
      <c r="HC1009" s="75"/>
      <c r="HD1009" s="75"/>
      <c r="HE1009" s="75"/>
      <c r="HF1009" s="75"/>
      <c r="HG1009" s="75"/>
      <c r="HH1009" s="75"/>
      <c r="HI1009" s="75"/>
      <c r="HJ1009" s="75"/>
      <c r="HK1009" s="75"/>
      <c r="HL1009" s="75"/>
      <c r="HM1009" s="75"/>
    </row>
    <row r="1010" spans="5:221" ht="18" customHeight="1" x14ac:dyDescent="0.2">
      <c r="E1010" s="54"/>
      <c r="F1010" s="54"/>
      <c r="GW1010" s="75"/>
      <c r="GX1010" s="75"/>
      <c r="GY1010" s="75"/>
      <c r="GZ1010" s="75"/>
      <c r="HA1010" s="75"/>
      <c r="HB1010" s="75"/>
      <c r="HC1010" s="75"/>
      <c r="HD1010" s="75"/>
      <c r="HE1010" s="75"/>
      <c r="HF1010" s="75"/>
      <c r="HG1010" s="75"/>
      <c r="HH1010" s="75"/>
      <c r="HI1010" s="75"/>
      <c r="HJ1010" s="75"/>
      <c r="HK1010" s="75"/>
      <c r="HL1010" s="75"/>
      <c r="HM1010" s="75"/>
    </row>
    <row r="1011" spans="5:221" ht="18" customHeight="1" x14ac:dyDescent="0.2">
      <c r="E1011" s="54"/>
      <c r="F1011" s="54"/>
      <c r="GW1011" s="75"/>
      <c r="GX1011" s="75"/>
      <c r="GY1011" s="75"/>
      <c r="GZ1011" s="75"/>
      <c r="HA1011" s="75"/>
      <c r="HB1011" s="75"/>
      <c r="HC1011" s="75"/>
      <c r="HD1011" s="75"/>
      <c r="HE1011" s="75"/>
      <c r="HF1011" s="75"/>
      <c r="HG1011" s="75"/>
      <c r="HH1011" s="75"/>
      <c r="HI1011" s="75"/>
      <c r="HJ1011" s="75"/>
      <c r="HK1011" s="75"/>
      <c r="HL1011" s="75"/>
      <c r="HM1011" s="75"/>
    </row>
    <row r="1012" spans="5:221" ht="18" customHeight="1" x14ac:dyDescent="0.2">
      <c r="E1012" s="54"/>
      <c r="F1012" s="54"/>
      <c r="GW1012" s="75"/>
      <c r="GX1012" s="75"/>
      <c r="GY1012" s="75"/>
      <c r="GZ1012" s="75"/>
      <c r="HA1012" s="75"/>
      <c r="HB1012" s="75"/>
      <c r="HC1012" s="75"/>
      <c r="HD1012" s="75"/>
      <c r="HE1012" s="75"/>
      <c r="HF1012" s="75"/>
      <c r="HG1012" s="75"/>
      <c r="HH1012" s="75"/>
      <c r="HI1012" s="75"/>
      <c r="HJ1012" s="75"/>
      <c r="HK1012" s="75"/>
      <c r="HL1012" s="75"/>
      <c r="HM1012" s="75"/>
    </row>
    <row r="1013" spans="5:221" ht="18" customHeight="1" x14ac:dyDescent="0.2">
      <c r="E1013" s="54"/>
      <c r="F1013" s="54"/>
      <c r="GW1013" s="75"/>
      <c r="GX1013" s="75"/>
      <c r="GY1013" s="75"/>
      <c r="GZ1013" s="75"/>
      <c r="HA1013" s="75"/>
      <c r="HB1013" s="75"/>
      <c r="HC1013" s="75"/>
      <c r="HD1013" s="75"/>
      <c r="HE1013" s="75"/>
      <c r="HF1013" s="75"/>
      <c r="HG1013" s="75"/>
      <c r="HH1013" s="75"/>
      <c r="HI1013" s="75"/>
      <c r="HJ1013" s="75"/>
      <c r="HK1013" s="75"/>
      <c r="HL1013" s="75"/>
      <c r="HM1013" s="75"/>
    </row>
    <row r="1014" spans="5:221" ht="18" customHeight="1" x14ac:dyDescent="0.2">
      <c r="E1014" s="54"/>
      <c r="F1014" s="54"/>
      <c r="GW1014" s="75"/>
      <c r="GX1014" s="75"/>
      <c r="GY1014" s="75"/>
      <c r="GZ1014" s="75"/>
      <c r="HA1014" s="75"/>
      <c r="HB1014" s="75"/>
      <c r="HC1014" s="75"/>
      <c r="HD1014" s="75"/>
      <c r="HE1014" s="75"/>
      <c r="HF1014" s="75"/>
      <c r="HG1014" s="75"/>
      <c r="HH1014" s="75"/>
      <c r="HI1014" s="75"/>
      <c r="HJ1014" s="75"/>
      <c r="HK1014" s="75"/>
      <c r="HL1014" s="75"/>
      <c r="HM1014" s="75"/>
    </row>
    <row r="1015" spans="5:221" ht="18" customHeight="1" x14ac:dyDescent="0.2">
      <c r="E1015" s="54"/>
      <c r="F1015" s="54"/>
      <c r="GW1015" s="75"/>
      <c r="GX1015" s="75"/>
      <c r="GY1015" s="75"/>
      <c r="GZ1015" s="75"/>
      <c r="HA1015" s="75"/>
      <c r="HB1015" s="75"/>
      <c r="HC1015" s="75"/>
      <c r="HD1015" s="75"/>
      <c r="HE1015" s="75"/>
      <c r="HF1015" s="75"/>
      <c r="HG1015" s="75"/>
      <c r="HH1015" s="75"/>
      <c r="HI1015" s="75"/>
      <c r="HJ1015" s="75"/>
      <c r="HK1015" s="75"/>
      <c r="HL1015" s="75"/>
      <c r="HM1015" s="75"/>
    </row>
    <row r="1016" spans="5:221" ht="18" customHeight="1" x14ac:dyDescent="0.2">
      <c r="E1016" s="54"/>
      <c r="F1016" s="54"/>
      <c r="GW1016" s="75"/>
      <c r="GX1016" s="75"/>
      <c r="GY1016" s="75"/>
      <c r="GZ1016" s="75"/>
      <c r="HA1016" s="75"/>
      <c r="HB1016" s="75"/>
      <c r="HC1016" s="75"/>
      <c r="HD1016" s="75"/>
      <c r="HE1016" s="75"/>
      <c r="HF1016" s="75"/>
      <c r="HG1016" s="75"/>
      <c r="HH1016" s="75"/>
      <c r="HI1016" s="75"/>
      <c r="HJ1016" s="75"/>
      <c r="HK1016" s="75"/>
      <c r="HL1016" s="75"/>
      <c r="HM1016" s="75"/>
    </row>
    <row r="1017" spans="5:221" ht="18" customHeight="1" x14ac:dyDescent="0.2">
      <c r="E1017" s="54"/>
      <c r="F1017" s="54"/>
      <c r="GW1017" s="75"/>
      <c r="GX1017" s="75"/>
      <c r="GY1017" s="75"/>
      <c r="GZ1017" s="75"/>
      <c r="HA1017" s="75"/>
      <c r="HB1017" s="75"/>
      <c r="HC1017" s="75"/>
      <c r="HD1017" s="75"/>
      <c r="HE1017" s="75"/>
      <c r="HF1017" s="75"/>
      <c r="HG1017" s="75"/>
      <c r="HH1017" s="75"/>
      <c r="HI1017" s="75"/>
      <c r="HJ1017" s="75"/>
      <c r="HK1017" s="75"/>
      <c r="HL1017" s="75"/>
      <c r="HM1017" s="75"/>
    </row>
    <row r="1018" spans="5:221" ht="18" customHeight="1" x14ac:dyDescent="0.2">
      <c r="E1018" s="54"/>
      <c r="F1018" s="54"/>
      <c r="GW1018" s="75"/>
      <c r="GX1018" s="75"/>
      <c r="GY1018" s="75"/>
      <c r="GZ1018" s="75"/>
      <c r="HA1018" s="75"/>
      <c r="HB1018" s="75"/>
      <c r="HC1018" s="75"/>
      <c r="HD1018" s="75"/>
      <c r="HE1018" s="75"/>
      <c r="HF1018" s="75"/>
      <c r="HG1018" s="75"/>
      <c r="HH1018" s="75"/>
      <c r="HI1018" s="75"/>
      <c r="HJ1018" s="75"/>
      <c r="HK1018" s="75"/>
      <c r="HL1018" s="75"/>
      <c r="HM1018" s="75"/>
    </row>
    <row r="1019" spans="5:221" ht="18" customHeight="1" x14ac:dyDescent="0.2">
      <c r="E1019" s="54"/>
      <c r="F1019" s="54"/>
      <c r="GW1019" s="75"/>
      <c r="GX1019" s="75"/>
      <c r="GY1019" s="75"/>
      <c r="GZ1019" s="75"/>
      <c r="HA1019" s="75"/>
      <c r="HB1019" s="75"/>
      <c r="HC1019" s="75"/>
      <c r="HD1019" s="75"/>
      <c r="HE1019" s="75"/>
      <c r="HF1019" s="75"/>
      <c r="HG1019" s="75"/>
      <c r="HH1019" s="75"/>
      <c r="HI1019" s="75"/>
      <c r="HJ1019" s="75"/>
      <c r="HK1019" s="75"/>
      <c r="HL1019" s="75"/>
      <c r="HM1019" s="75"/>
    </row>
    <row r="1020" spans="5:221" ht="18" customHeight="1" x14ac:dyDescent="0.2">
      <c r="E1020" s="54"/>
      <c r="F1020" s="54"/>
      <c r="GW1020" s="75"/>
      <c r="GX1020" s="75"/>
      <c r="GY1020" s="75"/>
      <c r="GZ1020" s="75"/>
      <c r="HA1020" s="75"/>
      <c r="HB1020" s="75"/>
      <c r="HC1020" s="75"/>
      <c r="HD1020" s="75"/>
      <c r="HE1020" s="75"/>
      <c r="HF1020" s="75"/>
      <c r="HG1020" s="75"/>
      <c r="HH1020" s="75"/>
      <c r="HI1020" s="75"/>
      <c r="HJ1020" s="75"/>
      <c r="HK1020" s="75"/>
      <c r="HL1020" s="75"/>
      <c r="HM1020" s="75"/>
    </row>
    <row r="1021" spans="5:221" ht="18" customHeight="1" x14ac:dyDescent="0.2">
      <c r="E1021" s="54"/>
      <c r="F1021" s="54"/>
      <c r="GW1021" s="75"/>
      <c r="GX1021" s="75"/>
      <c r="GY1021" s="75"/>
      <c r="GZ1021" s="75"/>
      <c r="HA1021" s="75"/>
      <c r="HB1021" s="75"/>
      <c r="HC1021" s="75"/>
      <c r="HD1021" s="75"/>
      <c r="HE1021" s="75"/>
      <c r="HF1021" s="75"/>
      <c r="HG1021" s="75"/>
      <c r="HH1021" s="75"/>
      <c r="HI1021" s="75"/>
      <c r="HJ1021" s="75"/>
      <c r="HK1021" s="75"/>
      <c r="HL1021" s="75"/>
      <c r="HM1021" s="75"/>
    </row>
    <row r="1022" spans="5:221" ht="18" customHeight="1" x14ac:dyDescent="0.2">
      <c r="E1022" s="54"/>
      <c r="F1022" s="54"/>
      <c r="GW1022" s="75"/>
      <c r="GX1022" s="75"/>
      <c r="GY1022" s="75"/>
      <c r="GZ1022" s="75"/>
      <c r="HA1022" s="75"/>
      <c r="HB1022" s="75"/>
      <c r="HC1022" s="75"/>
      <c r="HD1022" s="75"/>
      <c r="HE1022" s="75"/>
      <c r="HF1022" s="75"/>
      <c r="HG1022" s="75"/>
      <c r="HH1022" s="75"/>
      <c r="HI1022" s="75"/>
      <c r="HJ1022" s="75"/>
      <c r="HK1022" s="75"/>
      <c r="HL1022" s="75"/>
      <c r="HM1022" s="75"/>
    </row>
    <row r="1023" spans="5:221" ht="18" customHeight="1" x14ac:dyDescent="0.2">
      <c r="E1023" s="54"/>
      <c r="F1023" s="54"/>
      <c r="GW1023" s="75"/>
      <c r="GX1023" s="75"/>
      <c r="GY1023" s="75"/>
      <c r="GZ1023" s="75"/>
      <c r="HA1023" s="75"/>
      <c r="HB1023" s="75"/>
      <c r="HC1023" s="75"/>
      <c r="HD1023" s="75"/>
      <c r="HE1023" s="75"/>
      <c r="HF1023" s="75"/>
      <c r="HG1023" s="75"/>
      <c r="HH1023" s="75"/>
      <c r="HI1023" s="75"/>
      <c r="HJ1023" s="75"/>
      <c r="HK1023" s="75"/>
      <c r="HL1023" s="75"/>
      <c r="HM1023" s="75"/>
    </row>
    <row r="1024" spans="5:221" ht="18" customHeight="1" x14ac:dyDescent="0.2">
      <c r="E1024" s="54"/>
      <c r="F1024" s="54"/>
      <c r="GW1024" s="75"/>
      <c r="GX1024" s="75"/>
      <c r="GY1024" s="75"/>
      <c r="GZ1024" s="75"/>
      <c r="HA1024" s="75"/>
      <c r="HB1024" s="75"/>
      <c r="HC1024" s="75"/>
      <c r="HD1024" s="75"/>
      <c r="HE1024" s="75"/>
      <c r="HF1024" s="75"/>
      <c r="HG1024" s="75"/>
      <c r="HH1024" s="75"/>
      <c r="HI1024" s="75"/>
      <c r="HJ1024" s="75"/>
      <c r="HK1024" s="75"/>
      <c r="HL1024" s="75"/>
      <c r="HM1024" s="75"/>
    </row>
    <row r="1025" spans="5:221" ht="18" customHeight="1" x14ac:dyDescent="0.2">
      <c r="E1025" s="54"/>
      <c r="F1025" s="54"/>
      <c r="GW1025" s="75"/>
      <c r="GX1025" s="75"/>
      <c r="GY1025" s="75"/>
      <c r="GZ1025" s="75"/>
      <c r="HA1025" s="75"/>
      <c r="HB1025" s="75"/>
      <c r="HC1025" s="75"/>
      <c r="HD1025" s="75"/>
      <c r="HE1025" s="75"/>
      <c r="HF1025" s="75"/>
      <c r="HG1025" s="75"/>
      <c r="HH1025" s="75"/>
      <c r="HI1025" s="75"/>
      <c r="HJ1025" s="75"/>
      <c r="HK1025" s="75"/>
      <c r="HL1025" s="75"/>
      <c r="HM1025" s="75"/>
    </row>
    <row r="1026" spans="5:221" ht="18" customHeight="1" x14ac:dyDescent="0.2">
      <c r="E1026" s="54"/>
      <c r="F1026" s="54"/>
      <c r="GW1026" s="75"/>
      <c r="GX1026" s="75"/>
      <c r="GY1026" s="75"/>
      <c r="GZ1026" s="75"/>
      <c r="HA1026" s="75"/>
      <c r="HB1026" s="75"/>
      <c r="HC1026" s="75"/>
      <c r="HD1026" s="75"/>
      <c r="HE1026" s="75"/>
      <c r="HF1026" s="75"/>
      <c r="HG1026" s="75"/>
      <c r="HH1026" s="75"/>
      <c r="HI1026" s="75"/>
      <c r="HJ1026" s="75"/>
      <c r="HK1026" s="75"/>
      <c r="HL1026" s="75"/>
      <c r="HM1026" s="75"/>
    </row>
    <row r="1027" spans="5:221" ht="18" customHeight="1" x14ac:dyDescent="0.2">
      <c r="E1027" s="54"/>
      <c r="F1027" s="54"/>
      <c r="GW1027" s="75"/>
      <c r="GX1027" s="75"/>
      <c r="GY1027" s="75"/>
      <c r="GZ1027" s="75"/>
      <c r="HA1027" s="75"/>
      <c r="HB1027" s="75"/>
      <c r="HC1027" s="75"/>
      <c r="HD1027" s="75"/>
      <c r="HE1027" s="75"/>
      <c r="HF1027" s="75"/>
      <c r="HG1027" s="75"/>
      <c r="HH1027" s="75"/>
      <c r="HI1027" s="75"/>
      <c r="HJ1027" s="75"/>
      <c r="HK1027" s="75"/>
      <c r="HL1027" s="75"/>
      <c r="HM1027" s="75"/>
    </row>
    <row r="1028" spans="5:221" ht="18" customHeight="1" x14ac:dyDescent="0.2">
      <c r="E1028" s="54"/>
      <c r="F1028" s="54"/>
      <c r="GW1028" s="75"/>
      <c r="GX1028" s="75"/>
      <c r="GY1028" s="75"/>
      <c r="GZ1028" s="75"/>
      <c r="HA1028" s="75"/>
      <c r="HB1028" s="75"/>
      <c r="HC1028" s="75"/>
      <c r="HD1028" s="75"/>
      <c r="HE1028" s="75"/>
      <c r="HF1028" s="75"/>
      <c r="HG1028" s="75"/>
      <c r="HH1028" s="75"/>
      <c r="HI1028" s="75"/>
      <c r="HJ1028" s="75"/>
      <c r="HK1028" s="75"/>
      <c r="HL1028" s="75"/>
      <c r="HM1028" s="75"/>
    </row>
    <row r="1029" spans="5:221" ht="18" customHeight="1" x14ac:dyDescent="0.2">
      <c r="E1029" s="54"/>
      <c r="F1029" s="54"/>
      <c r="GW1029" s="75"/>
      <c r="GX1029" s="75"/>
      <c r="GY1029" s="75"/>
      <c r="GZ1029" s="75"/>
      <c r="HA1029" s="75"/>
      <c r="HB1029" s="75"/>
      <c r="HC1029" s="75"/>
      <c r="HD1029" s="75"/>
      <c r="HE1029" s="75"/>
      <c r="HF1029" s="75"/>
      <c r="HG1029" s="75"/>
      <c r="HH1029" s="75"/>
      <c r="HI1029" s="75"/>
      <c r="HJ1029" s="75"/>
      <c r="HK1029" s="75"/>
      <c r="HL1029" s="75"/>
      <c r="HM1029" s="75"/>
    </row>
    <row r="1030" spans="5:221" ht="18" customHeight="1" x14ac:dyDescent="0.2">
      <c r="E1030" s="54"/>
      <c r="F1030" s="54"/>
      <c r="GW1030" s="75"/>
      <c r="GX1030" s="75"/>
      <c r="GY1030" s="75"/>
      <c r="GZ1030" s="75"/>
      <c r="HA1030" s="75"/>
      <c r="HB1030" s="75"/>
      <c r="HC1030" s="75"/>
      <c r="HD1030" s="75"/>
      <c r="HE1030" s="75"/>
      <c r="HF1030" s="75"/>
      <c r="HG1030" s="75"/>
      <c r="HH1030" s="75"/>
      <c r="HI1030" s="75"/>
      <c r="HJ1030" s="75"/>
      <c r="HK1030" s="75"/>
      <c r="HL1030" s="75"/>
      <c r="HM1030" s="75"/>
    </row>
    <row r="1031" spans="5:221" ht="18" customHeight="1" x14ac:dyDescent="0.2">
      <c r="E1031" s="54"/>
      <c r="F1031" s="54"/>
      <c r="GW1031" s="75"/>
      <c r="GX1031" s="75"/>
      <c r="GY1031" s="75"/>
      <c r="GZ1031" s="75"/>
      <c r="HA1031" s="75"/>
      <c r="HB1031" s="75"/>
      <c r="HC1031" s="75"/>
      <c r="HD1031" s="75"/>
      <c r="HE1031" s="75"/>
      <c r="HF1031" s="75"/>
      <c r="HG1031" s="75"/>
      <c r="HH1031" s="75"/>
      <c r="HI1031" s="75"/>
      <c r="HJ1031" s="75"/>
      <c r="HK1031" s="75"/>
      <c r="HL1031" s="75"/>
      <c r="HM1031" s="75"/>
    </row>
    <row r="1032" spans="5:221" ht="18" customHeight="1" x14ac:dyDescent="0.2">
      <c r="E1032" s="54"/>
      <c r="F1032" s="54"/>
      <c r="GW1032" s="75"/>
      <c r="GX1032" s="75"/>
      <c r="GY1032" s="75"/>
      <c r="GZ1032" s="75"/>
      <c r="HA1032" s="75"/>
      <c r="HB1032" s="75"/>
      <c r="HC1032" s="75"/>
      <c r="HD1032" s="75"/>
      <c r="HE1032" s="75"/>
      <c r="HF1032" s="75"/>
      <c r="HG1032" s="75"/>
      <c r="HH1032" s="75"/>
      <c r="HI1032" s="75"/>
      <c r="HJ1032" s="75"/>
      <c r="HK1032" s="75"/>
      <c r="HL1032" s="75"/>
      <c r="HM1032" s="75"/>
    </row>
    <row r="1033" spans="5:221" ht="18" customHeight="1" x14ac:dyDescent="0.2">
      <c r="E1033" s="54"/>
      <c r="F1033" s="54"/>
      <c r="GW1033" s="75"/>
      <c r="GX1033" s="75"/>
      <c r="GY1033" s="75"/>
      <c r="GZ1033" s="75"/>
      <c r="HA1033" s="75"/>
      <c r="HB1033" s="75"/>
      <c r="HC1033" s="75"/>
      <c r="HD1033" s="75"/>
      <c r="HE1033" s="75"/>
      <c r="HF1033" s="75"/>
      <c r="HG1033" s="75"/>
      <c r="HH1033" s="75"/>
      <c r="HI1033" s="75"/>
      <c r="HJ1033" s="75"/>
      <c r="HK1033" s="75"/>
      <c r="HL1033" s="75"/>
      <c r="HM1033" s="75"/>
    </row>
    <row r="1034" spans="5:221" ht="18" customHeight="1" x14ac:dyDescent="0.2">
      <c r="E1034" s="54"/>
      <c r="F1034" s="54"/>
      <c r="GW1034" s="75"/>
      <c r="GX1034" s="75"/>
      <c r="GY1034" s="75"/>
      <c r="GZ1034" s="75"/>
      <c r="HA1034" s="75"/>
      <c r="HB1034" s="75"/>
      <c r="HC1034" s="75"/>
      <c r="HD1034" s="75"/>
      <c r="HE1034" s="75"/>
      <c r="HF1034" s="75"/>
      <c r="HG1034" s="75"/>
      <c r="HH1034" s="75"/>
      <c r="HI1034" s="75"/>
      <c r="HJ1034" s="75"/>
      <c r="HK1034" s="75"/>
      <c r="HL1034" s="75"/>
      <c r="HM1034" s="75"/>
    </row>
    <row r="1035" spans="5:221" ht="18" customHeight="1" x14ac:dyDescent="0.2">
      <c r="E1035" s="54"/>
      <c r="F1035" s="54"/>
      <c r="GW1035" s="75"/>
      <c r="GX1035" s="75"/>
      <c r="GY1035" s="75"/>
      <c r="GZ1035" s="75"/>
      <c r="HA1035" s="75"/>
      <c r="HB1035" s="75"/>
      <c r="HC1035" s="75"/>
      <c r="HD1035" s="75"/>
      <c r="HE1035" s="75"/>
      <c r="HF1035" s="75"/>
      <c r="HG1035" s="75"/>
      <c r="HH1035" s="75"/>
      <c r="HI1035" s="75"/>
      <c r="HJ1035" s="75"/>
      <c r="HK1035" s="75"/>
      <c r="HL1035" s="75"/>
      <c r="HM1035" s="75"/>
    </row>
    <row r="1036" spans="5:221" ht="18" customHeight="1" x14ac:dyDescent="0.2">
      <c r="E1036" s="54"/>
      <c r="F1036" s="54"/>
      <c r="GW1036" s="75"/>
      <c r="GX1036" s="75"/>
      <c r="GY1036" s="75"/>
      <c r="GZ1036" s="75"/>
      <c r="HA1036" s="75"/>
      <c r="HB1036" s="75"/>
      <c r="HC1036" s="75"/>
      <c r="HD1036" s="75"/>
      <c r="HE1036" s="75"/>
      <c r="HF1036" s="75"/>
      <c r="HG1036" s="75"/>
      <c r="HH1036" s="75"/>
      <c r="HI1036" s="75"/>
      <c r="HJ1036" s="75"/>
      <c r="HK1036" s="75"/>
      <c r="HL1036" s="75"/>
      <c r="HM1036" s="75"/>
    </row>
    <row r="1037" spans="5:221" ht="18" customHeight="1" x14ac:dyDescent="0.2">
      <c r="E1037" s="54"/>
      <c r="F1037" s="54"/>
      <c r="GW1037" s="75"/>
      <c r="GX1037" s="75"/>
      <c r="GY1037" s="75"/>
      <c r="GZ1037" s="75"/>
      <c r="HA1037" s="75"/>
      <c r="HB1037" s="75"/>
      <c r="HC1037" s="75"/>
      <c r="HD1037" s="75"/>
      <c r="HE1037" s="75"/>
      <c r="HF1037" s="75"/>
      <c r="HG1037" s="75"/>
      <c r="HH1037" s="75"/>
      <c r="HI1037" s="75"/>
      <c r="HJ1037" s="75"/>
      <c r="HK1037" s="75"/>
      <c r="HL1037" s="75"/>
      <c r="HM1037" s="75"/>
    </row>
    <row r="1038" spans="5:221" ht="18" customHeight="1" x14ac:dyDescent="0.2">
      <c r="E1038" s="54"/>
      <c r="F1038" s="54"/>
      <c r="GW1038" s="75"/>
      <c r="GX1038" s="75"/>
      <c r="GY1038" s="75"/>
      <c r="GZ1038" s="75"/>
      <c r="HA1038" s="75"/>
      <c r="HB1038" s="75"/>
      <c r="HC1038" s="75"/>
      <c r="HD1038" s="75"/>
      <c r="HE1038" s="75"/>
      <c r="HF1038" s="75"/>
      <c r="HG1038" s="75"/>
      <c r="HH1038" s="75"/>
      <c r="HI1038" s="75"/>
      <c r="HJ1038" s="75"/>
      <c r="HK1038" s="75"/>
      <c r="HL1038" s="75"/>
      <c r="HM1038" s="75"/>
    </row>
    <row r="1039" spans="5:221" ht="18" customHeight="1" x14ac:dyDescent="0.2">
      <c r="E1039" s="54"/>
      <c r="F1039" s="54"/>
      <c r="GW1039" s="75"/>
      <c r="GX1039" s="75"/>
      <c r="GY1039" s="75"/>
      <c r="GZ1039" s="75"/>
      <c r="HA1039" s="75"/>
      <c r="HB1039" s="75"/>
      <c r="HC1039" s="75"/>
      <c r="HD1039" s="75"/>
      <c r="HE1039" s="75"/>
      <c r="HF1039" s="75"/>
      <c r="HG1039" s="75"/>
      <c r="HH1039" s="75"/>
      <c r="HI1039" s="75"/>
      <c r="HJ1039" s="75"/>
      <c r="HK1039" s="75"/>
      <c r="HL1039" s="75"/>
      <c r="HM1039" s="75"/>
    </row>
    <row r="1040" spans="5:221" ht="18" customHeight="1" x14ac:dyDescent="0.2">
      <c r="E1040" s="54"/>
      <c r="F1040" s="54"/>
      <c r="GW1040" s="75"/>
      <c r="GX1040" s="75"/>
      <c r="GY1040" s="75"/>
      <c r="GZ1040" s="75"/>
      <c r="HA1040" s="75"/>
      <c r="HB1040" s="75"/>
      <c r="HC1040" s="75"/>
      <c r="HD1040" s="75"/>
      <c r="HE1040" s="75"/>
      <c r="HF1040" s="75"/>
      <c r="HG1040" s="75"/>
      <c r="HH1040" s="75"/>
      <c r="HI1040" s="75"/>
      <c r="HJ1040" s="75"/>
      <c r="HK1040" s="75"/>
      <c r="HL1040" s="75"/>
      <c r="HM1040" s="75"/>
    </row>
    <row r="1041" spans="5:221" ht="18" customHeight="1" x14ac:dyDescent="0.2">
      <c r="E1041" s="54"/>
      <c r="F1041" s="54"/>
      <c r="GW1041" s="75"/>
      <c r="GX1041" s="75"/>
      <c r="GY1041" s="75"/>
      <c r="GZ1041" s="75"/>
      <c r="HA1041" s="75"/>
      <c r="HB1041" s="75"/>
      <c r="HC1041" s="75"/>
      <c r="HD1041" s="75"/>
      <c r="HE1041" s="75"/>
      <c r="HF1041" s="75"/>
      <c r="HG1041" s="75"/>
      <c r="HH1041" s="75"/>
      <c r="HI1041" s="75"/>
      <c r="HJ1041" s="75"/>
      <c r="HK1041" s="75"/>
      <c r="HL1041" s="75"/>
      <c r="HM1041" s="75"/>
    </row>
    <row r="1042" spans="5:221" ht="18" customHeight="1" x14ac:dyDescent="0.2">
      <c r="E1042" s="54"/>
      <c r="F1042" s="54"/>
      <c r="GW1042" s="75"/>
      <c r="GX1042" s="75"/>
      <c r="GY1042" s="75"/>
      <c r="GZ1042" s="75"/>
      <c r="HA1042" s="75"/>
      <c r="HB1042" s="75"/>
      <c r="HC1042" s="75"/>
      <c r="HD1042" s="75"/>
      <c r="HE1042" s="75"/>
      <c r="HF1042" s="75"/>
      <c r="HG1042" s="75"/>
      <c r="HH1042" s="75"/>
      <c r="HI1042" s="75"/>
      <c r="HJ1042" s="75"/>
      <c r="HK1042" s="75"/>
      <c r="HL1042" s="75"/>
      <c r="HM1042" s="75"/>
    </row>
    <row r="1043" spans="5:221" ht="18" customHeight="1" x14ac:dyDescent="0.2">
      <c r="E1043" s="54"/>
      <c r="F1043" s="54"/>
      <c r="GW1043" s="75"/>
      <c r="GX1043" s="75"/>
      <c r="GY1043" s="75"/>
      <c r="GZ1043" s="75"/>
      <c r="HA1043" s="75"/>
      <c r="HB1043" s="75"/>
      <c r="HC1043" s="75"/>
      <c r="HD1043" s="75"/>
      <c r="HE1043" s="75"/>
      <c r="HF1043" s="75"/>
      <c r="HG1043" s="75"/>
      <c r="HH1043" s="75"/>
      <c r="HI1043" s="75"/>
      <c r="HJ1043" s="75"/>
      <c r="HK1043" s="75"/>
      <c r="HL1043" s="75"/>
      <c r="HM1043" s="75"/>
    </row>
    <row r="1044" spans="5:221" ht="18" customHeight="1" x14ac:dyDescent="0.2">
      <c r="E1044" s="54"/>
      <c r="F1044" s="54"/>
      <c r="GW1044" s="75"/>
      <c r="GX1044" s="75"/>
      <c r="GY1044" s="75"/>
      <c r="GZ1044" s="75"/>
      <c r="HA1044" s="75"/>
      <c r="HB1044" s="75"/>
      <c r="HC1044" s="75"/>
      <c r="HD1044" s="75"/>
      <c r="HE1044" s="75"/>
      <c r="HF1044" s="75"/>
      <c r="HG1044" s="75"/>
      <c r="HH1044" s="75"/>
      <c r="HI1044" s="75"/>
      <c r="HJ1044" s="75"/>
      <c r="HK1044" s="75"/>
      <c r="HL1044" s="75"/>
      <c r="HM1044" s="75"/>
    </row>
    <row r="1045" spans="5:221" ht="18" customHeight="1" x14ac:dyDescent="0.2">
      <c r="E1045" s="54"/>
      <c r="F1045" s="54"/>
      <c r="GW1045" s="75"/>
      <c r="GX1045" s="75"/>
      <c r="GY1045" s="75"/>
      <c r="GZ1045" s="75"/>
      <c r="HA1045" s="75"/>
      <c r="HB1045" s="75"/>
      <c r="HC1045" s="75"/>
      <c r="HD1045" s="75"/>
      <c r="HE1045" s="75"/>
      <c r="HF1045" s="75"/>
      <c r="HG1045" s="75"/>
      <c r="HH1045" s="75"/>
      <c r="HI1045" s="75"/>
      <c r="HJ1045" s="75"/>
      <c r="HK1045" s="75"/>
      <c r="HL1045" s="75"/>
      <c r="HM1045" s="75"/>
    </row>
    <row r="1046" spans="5:221" ht="18" customHeight="1" x14ac:dyDescent="0.2">
      <c r="E1046" s="54"/>
      <c r="F1046" s="54"/>
      <c r="GW1046" s="75"/>
      <c r="GX1046" s="75"/>
      <c r="GY1046" s="75"/>
      <c r="GZ1046" s="75"/>
      <c r="HA1046" s="75"/>
      <c r="HB1046" s="75"/>
      <c r="HC1046" s="75"/>
      <c r="HD1046" s="75"/>
      <c r="HE1046" s="75"/>
      <c r="HF1046" s="75"/>
      <c r="HG1046" s="75"/>
      <c r="HH1046" s="75"/>
      <c r="HI1046" s="75"/>
      <c r="HJ1046" s="75"/>
      <c r="HK1046" s="75"/>
      <c r="HL1046" s="75"/>
      <c r="HM1046" s="75"/>
    </row>
    <row r="1047" spans="5:221" ht="18" customHeight="1" x14ac:dyDescent="0.2">
      <c r="E1047" s="54"/>
      <c r="F1047" s="54"/>
      <c r="GW1047" s="75"/>
      <c r="GX1047" s="75"/>
      <c r="GY1047" s="75"/>
      <c r="GZ1047" s="75"/>
      <c r="HA1047" s="75"/>
      <c r="HB1047" s="75"/>
      <c r="HC1047" s="75"/>
      <c r="HD1047" s="75"/>
      <c r="HE1047" s="75"/>
      <c r="HF1047" s="75"/>
      <c r="HG1047" s="75"/>
      <c r="HH1047" s="75"/>
      <c r="HI1047" s="75"/>
      <c r="HJ1047" s="75"/>
      <c r="HK1047" s="75"/>
      <c r="HL1047" s="75"/>
      <c r="HM1047" s="75"/>
    </row>
    <row r="1048" spans="5:221" ht="18" customHeight="1" x14ac:dyDescent="0.2">
      <c r="E1048" s="54"/>
      <c r="F1048" s="54"/>
      <c r="GW1048" s="75"/>
      <c r="GX1048" s="75"/>
      <c r="GY1048" s="75"/>
      <c r="GZ1048" s="75"/>
      <c r="HA1048" s="75"/>
      <c r="HB1048" s="75"/>
      <c r="HC1048" s="75"/>
      <c r="HD1048" s="75"/>
      <c r="HE1048" s="75"/>
      <c r="HF1048" s="75"/>
      <c r="HG1048" s="75"/>
      <c r="HH1048" s="75"/>
      <c r="HI1048" s="75"/>
      <c r="HJ1048" s="75"/>
      <c r="HK1048" s="75"/>
      <c r="HL1048" s="75"/>
      <c r="HM1048" s="75"/>
    </row>
    <row r="1049" spans="5:221" ht="18" customHeight="1" x14ac:dyDescent="0.2">
      <c r="E1049" s="54"/>
      <c r="F1049" s="54"/>
      <c r="GW1049" s="75"/>
      <c r="GX1049" s="75"/>
      <c r="GY1049" s="75"/>
      <c r="GZ1049" s="75"/>
      <c r="HA1049" s="75"/>
      <c r="HB1049" s="75"/>
      <c r="HC1049" s="75"/>
      <c r="HD1049" s="75"/>
      <c r="HE1049" s="75"/>
      <c r="HF1049" s="75"/>
      <c r="HG1049" s="75"/>
      <c r="HH1049" s="75"/>
      <c r="HI1049" s="75"/>
      <c r="HJ1049" s="75"/>
      <c r="HK1049" s="75"/>
      <c r="HL1049" s="75"/>
      <c r="HM1049" s="75"/>
    </row>
    <row r="1050" spans="5:221" ht="18" customHeight="1" x14ac:dyDescent="0.2">
      <c r="E1050" s="54"/>
      <c r="F1050" s="54"/>
      <c r="GW1050" s="75"/>
      <c r="GX1050" s="75"/>
      <c r="GY1050" s="75"/>
      <c r="GZ1050" s="75"/>
      <c r="HA1050" s="75"/>
      <c r="HB1050" s="75"/>
      <c r="HC1050" s="75"/>
      <c r="HD1050" s="75"/>
      <c r="HE1050" s="75"/>
      <c r="HF1050" s="75"/>
      <c r="HG1050" s="75"/>
      <c r="HH1050" s="75"/>
      <c r="HI1050" s="75"/>
      <c r="HJ1050" s="75"/>
      <c r="HK1050" s="75"/>
      <c r="HL1050" s="75"/>
      <c r="HM1050" s="75"/>
    </row>
    <row r="1051" spans="5:221" ht="18" customHeight="1" x14ac:dyDescent="0.2">
      <c r="E1051" s="54"/>
      <c r="F1051" s="54"/>
      <c r="GW1051" s="75"/>
      <c r="GX1051" s="75"/>
      <c r="GY1051" s="75"/>
      <c r="GZ1051" s="75"/>
      <c r="HA1051" s="75"/>
      <c r="HB1051" s="75"/>
      <c r="HC1051" s="75"/>
      <c r="HD1051" s="75"/>
      <c r="HE1051" s="75"/>
      <c r="HF1051" s="75"/>
      <c r="HG1051" s="75"/>
      <c r="HH1051" s="75"/>
      <c r="HI1051" s="75"/>
      <c r="HJ1051" s="75"/>
      <c r="HK1051" s="75"/>
      <c r="HL1051" s="75"/>
      <c r="HM1051" s="75"/>
    </row>
    <row r="1052" spans="5:221" ht="18" customHeight="1" x14ac:dyDescent="0.2">
      <c r="E1052" s="54"/>
      <c r="F1052" s="54"/>
      <c r="GW1052" s="75"/>
      <c r="GX1052" s="75"/>
      <c r="GY1052" s="75"/>
      <c r="GZ1052" s="75"/>
      <c r="HA1052" s="75"/>
      <c r="HB1052" s="75"/>
      <c r="HC1052" s="75"/>
      <c r="HD1052" s="75"/>
      <c r="HE1052" s="75"/>
      <c r="HF1052" s="75"/>
      <c r="HG1052" s="75"/>
      <c r="HH1052" s="75"/>
      <c r="HI1052" s="75"/>
      <c r="HJ1052" s="75"/>
      <c r="HK1052" s="75"/>
      <c r="HL1052" s="75"/>
      <c r="HM1052" s="75"/>
    </row>
    <row r="1053" spans="5:221" ht="18" customHeight="1" x14ac:dyDescent="0.2">
      <c r="E1053" s="54"/>
      <c r="F1053" s="54"/>
      <c r="GW1053" s="75"/>
      <c r="GX1053" s="75"/>
      <c r="GY1053" s="75"/>
      <c r="GZ1053" s="75"/>
      <c r="HA1053" s="75"/>
      <c r="HB1053" s="75"/>
      <c r="HC1053" s="75"/>
      <c r="HD1053" s="75"/>
      <c r="HE1053" s="75"/>
      <c r="HF1053" s="75"/>
      <c r="HG1053" s="75"/>
      <c r="HH1053" s="75"/>
      <c r="HI1053" s="75"/>
      <c r="HJ1053" s="75"/>
      <c r="HK1053" s="75"/>
      <c r="HL1053" s="75"/>
      <c r="HM1053" s="75"/>
    </row>
    <row r="1054" spans="5:221" ht="18" customHeight="1" x14ac:dyDescent="0.2">
      <c r="E1054" s="54"/>
      <c r="F1054" s="54"/>
      <c r="GW1054" s="75"/>
      <c r="GX1054" s="75"/>
      <c r="GY1054" s="75"/>
      <c r="GZ1054" s="75"/>
      <c r="HA1054" s="75"/>
      <c r="HB1054" s="75"/>
      <c r="HC1054" s="75"/>
      <c r="HD1054" s="75"/>
      <c r="HE1054" s="75"/>
      <c r="HF1054" s="75"/>
      <c r="HG1054" s="75"/>
      <c r="HH1054" s="75"/>
      <c r="HI1054" s="75"/>
      <c r="HJ1054" s="75"/>
      <c r="HK1054" s="75"/>
      <c r="HL1054" s="75"/>
      <c r="HM1054" s="75"/>
    </row>
    <row r="1055" spans="5:221" ht="18" customHeight="1" x14ac:dyDescent="0.2">
      <c r="E1055" s="54"/>
      <c r="F1055" s="54"/>
      <c r="GW1055" s="75"/>
      <c r="GX1055" s="75"/>
      <c r="GY1055" s="75"/>
      <c r="GZ1055" s="75"/>
      <c r="HA1055" s="75"/>
      <c r="HB1055" s="75"/>
      <c r="HC1055" s="75"/>
      <c r="HD1055" s="75"/>
      <c r="HE1055" s="75"/>
      <c r="HF1055" s="75"/>
      <c r="HG1055" s="75"/>
      <c r="HH1055" s="75"/>
      <c r="HI1055" s="75"/>
      <c r="HJ1055" s="75"/>
      <c r="HK1055" s="75"/>
      <c r="HL1055" s="75"/>
      <c r="HM1055" s="75"/>
    </row>
    <row r="1056" spans="5:221" ht="18" customHeight="1" x14ac:dyDescent="0.2">
      <c r="E1056" s="54"/>
      <c r="F1056" s="54"/>
      <c r="GW1056" s="75"/>
      <c r="GX1056" s="75"/>
      <c r="GY1056" s="75"/>
      <c r="GZ1056" s="75"/>
      <c r="HA1056" s="75"/>
      <c r="HB1056" s="75"/>
      <c r="HC1056" s="75"/>
      <c r="HD1056" s="75"/>
      <c r="HE1056" s="75"/>
      <c r="HF1056" s="75"/>
      <c r="HG1056" s="75"/>
      <c r="HH1056" s="75"/>
      <c r="HI1056" s="75"/>
      <c r="HJ1056" s="75"/>
      <c r="HK1056" s="75"/>
      <c r="HL1056" s="75"/>
      <c r="HM1056" s="75"/>
    </row>
    <row r="1057" spans="5:221" ht="18" customHeight="1" x14ac:dyDescent="0.2">
      <c r="E1057" s="54"/>
      <c r="F1057" s="54"/>
      <c r="GW1057" s="75"/>
      <c r="GX1057" s="75"/>
      <c r="GY1057" s="75"/>
      <c r="GZ1057" s="75"/>
      <c r="HA1057" s="75"/>
      <c r="HB1057" s="75"/>
      <c r="HC1057" s="75"/>
      <c r="HD1057" s="75"/>
      <c r="HE1057" s="75"/>
      <c r="HF1057" s="75"/>
      <c r="HG1057" s="75"/>
      <c r="HH1057" s="75"/>
      <c r="HI1057" s="75"/>
      <c r="HJ1057" s="75"/>
      <c r="HK1057" s="75"/>
      <c r="HL1057" s="75"/>
      <c r="HM1057" s="75"/>
    </row>
    <row r="1058" spans="5:221" ht="18" customHeight="1" x14ac:dyDescent="0.2">
      <c r="E1058" s="54"/>
      <c r="F1058" s="54"/>
      <c r="GW1058" s="75"/>
      <c r="GX1058" s="75"/>
      <c r="GY1058" s="75"/>
      <c r="GZ1058" s="75"/>
      <c r="HA1058" s="75"/>
      <c r="HB1058" s="75"/>
      <c r="HC1058" s="75"/>
      <c r="HD1058" s="75"/>
      <c r="HE1058" s="75"/>
      <c r="HF1058" s="75"/>
      <c r="HG1058" s="75"/>
      <c r="HH1058" s="75"/>
      <c r="HI1058" s="75"/>
      <c r="HJ1058" s="75"/>
      <c r="HK1058" s="75"/>
      <c r="HL1058" s="75"/>
      <c r="HM1058" s="75"/>
    </row>
    <row r="1059" spans="5:221" ht="18" customHeight="1" x14ac:dyDescent="0.2">
      <c r="E1059" s="54"/>
      <c r="F1059" s="54"/>
      <c r="GW1059" s="75"/>
      <c r="GX1059" s="75"/>
      <c r="GY1059" s="75"/>
      <c r="GZ1059" s="75"/>
      <c r="HA1059" s="75"/>
      <c r="HB1059" s="75"/>
      <c r="HC1059" s="75"/>
      <c r="HD1059" s="75"/>
      <c r="HE1059" s="75"/>
      <c r="HF1059" s="75"/>
      <c r="HG1059" s="75"/>
      <c r="HH1059" s="75"/>
      <c r="HI1059" s="75"/>
      <c r="HJ1059" s="75"/>
      <c r="HK1059" s="75"/>
      <c r="HL1059" s="75"/>
      <c r="HM1059" s="75"/>
    </row>
    <row r="1060" spans="5:221" ht="18" customHeight="1" x14ac:dyDescent="0.2">
      <c r="E1060" s="54"/>
      <c r="F1060" s="54"/>
      <c r="GW1060" s="75"/>
      <c r="GX1060" s="75"/>
      <c r="GY1060" s="75"/>
      <c r="GZ1060" s="75"/>
      <c r="HA1060" s="75"/>
      <c r="HB1060" s="75"/>
      <c r="HC1060" s="75"/>
      <c r="HD1060" s="75"/>
      <c r="HE1060" s="75"/>
      <c r="HF1060" s="75"/>
      <c r="HG1060" s="75"/>
      <c r="HH1060" s="75"/>
      <c r="HI1060" s="75"/>
      <c r="HJ1060" s="75"/>
      <c r="HK1060" s="75"/>
      <c r="HL1060" s="75"/>
      <c r="HM1060" s="75"/>
    </row>
    <row r="1061" spans="5:221" ht="18" customHeight="1" x14ac:dyDescent="0.2">
      <c r="E1061" s="54"/>
      <c r="F1061" s="54"/>
      <c r="GW1061" s="75"/>
      <c r="GX1061" s="75"/>
      <c r="GY1061" s="75"/>
      <c r="GZ1061" s="75"/>
      <c r="HA1061" s="75"/>
      <c r="HB1061" s="75"/>
      <c r="HC1061" s="75"/>
      <c r="HD1061" s="75"/>
      <c r="HE1061" s="75"/>
      <c r="HF1061" s="75"/>
      <c r="HG1061" s="75"/>
      <c r="HH1061" s="75"/>
      <c r="HI1061" s="75"/>
      <c r="HJ1061" s="75"/>
      <c r="HK1061" s="75"/>
      <c r="HL1061" s="75"/>
      <c r="HM1061" s="75"/>
    </row>
    <row r="1062" spans="5:221" ht="18" customHeight="1" x14ac:dyDescent="0.2">
      <c r="E1062" s="54"/>
      <c r="F1062" s="54"/>
      <c r="GW1062" s="75"/>
      <c r="GX1062" s="75"/>
      <c r="GY1062" s="75"/>
      <c r="GZ1062" s="75"/>
      <c r="HA1062" s="75"/>
      <c r="HB1062" s="75"/>
      <c r="HC1062" s="75"/>
      <c r="HD1062" s="75"/>
      <c r="HE1062" s="75"/>
      <c r="HF1062" s="75"/>
      <c r="HG1062" s="75"/>
      <c r="HH1062" s="75"/>
      <c r="HI1062" s="75"/>
      <c r="HJ1062" s="75"/>
      <c r="HK1062" s="75"/>
      <c r="HL1062" s="75"/>
      <c r="HM1062" s="75"/>
    </row>
    <row r="1063" spans="5:221" ht="18" customHeight="1" x14ac:dyDescent="0.2">
      <c r="E1063" s="54"/>
      <c r="F1063" s="54"/>
      <c r="GW1063" s="75"/>
      <c r="GX1063" s="75"/>
      <c r="GY1063" s="75"/>
      <c r="GZ1063" s="75"/>
      <c r="HA1063" s="75"/>
      <c r="HB1063" s="75"/>
      <c r="HC1063" s="75"/>
      <c r="HD1063" s="75"/>
      <c r="HE1063" s="75"/>
      <c r="HF1063" s="75"/>
      <c r="HG1063" s="75"/>
      <c r="HH1063" s="75"/>
      <c r="HI1063" s="75"/>
      <c r="HJ1063" s="75"/>
      <c r="HK1063" s="75"/>
      <c r="HL1063" s="75"/>
      <c r="HM1063" s="75"/>
    </row>
    <row r="1064" spans="5:221" ht="18" customHeight="1" x14ac:dyDescent="0.2">
      <c r="E1064" s="54"/>
      <c r="F1064" s="54"/>
      <c r="GW1064" s="75"/>
      <c r="GX1064" s="75"/>
      <c r="GY1064" s="75"/>
      <c r="GZ1064" s="75"/>
      <c r="HA1064" s="75"/>
      <c r="HB1064" s="75"/>
      <c r="HC1064" s="75"/>
      <c r="HD1064" s="75"/>
      <c r="HE1064" s="75"/>
      <c r="HF1064" s="75"/>
      <c r="HG1064" s="75"/>
      <c r="HH1064" s="75"/>
      <c r="HI1064" s="75"/>
      <c r="HJ1064" s="75"/>
      <c r="HK1064" s="75"/>
      <c r="HL1064" s="75"/>
      <c r="HM1064" s="75"/>
    </row>
    <row r="1065" spans="5:221" ht="18" customHeight="1" x14ac:dyDescent="0.2">
      <c r="E1065" s="54"/>
      <c r="F1065" s="54"/>
      <c r="GW1065" s="75"/>
      <c r="GX1065" s="75"/>
      <c r="GY1065" s="75"/>
      <c r="GZ1065" s="75"/>
      <c r="HA1065" s="75"/>
      <c r="HB1065" s="75"/>
      <c r="HC1065" s="75"/>
      <c r="HD1065" s="75"/>
      <c r="HE1065" s="75"/>
      <c r="HF1065" s="75"/>
      <c r="HG1065" s="75"/>
      <c r="HH1065" s="75"/>
      <c r="HI1065" s="75"/>
      <c r="HJ1065" s="75"/>
      <c r="HK1065" s="75"/>
      <c r="HL1065" s="75"/>
      <c r="HM1065" s="75"/>
    </row>
    <row r="1066" spans="5:221" ht="18" customHeight="1" x14ac:dyDescent="0.2">
      <c r="E1066" s="54"/>
      <c r="F1066" s="54"/>
      <c r="GW1066" s="75"/>
      <c r="GX1066" s="75"/>
      <c r="GY1066" s="75"/>
      <c r="GZ1066" s="75"/>
      <c r="HA1066" s="75"/>
      <c r="HB1066" s="75"/>
      <c r="HC1066" s="75"/>
      <c r="HD1066" s="75"/>
      <c r="HE1066" s="75"/>
      <c r="HF1066" s="75"/>
      <c r="HG1066" s="75"/>
      <c r="HH1066" s="75"/>
      <c r="HI1066" s="75"/>
      <c r="HJ1066" s="75"/>
      <c r="HK1066" s="75"/>
      <c r="HL1066" s="75"/>
      <c r="HM1066" s="75"/>
    </row>
    <row r="1067" spans="5:221" ht="18" customHeight="1" x14ac:dyDescent="0.2">
      <c r="E1067" s="54"/>
      <c r="F1067" s="54"/>
      <c r="GW1067" s="75"/>
      <c r="GX1067" s="75"/>
      <c r="GY1067" s="75"/>
      <c r="GZ1067" s="75"/>
      <c r="HA1067" s="75"/>
      <c r="HB1067" s="75"/>
      <c r="HC1067" s="75"/>
      <c r="HD1067" s="75"/>
      <c r="HE1067" s="75"/>
      <c r="HF1067" s="75"/>
      <c r="HG1067" s="75"/>
      <c r="HH1067" s="75"/>
      <c r="HI1067" s="75"/>
      <c r="HJ1067" s="75"/>
      <c r="HK1067" s="75"/>
      <c r="HL1067" s="75"/>
      <c r="HM1067" s="75"/>
    </row>
    <row r="1068" spans="5:221" ht="18" customHeight="1" x14ac:dyDescent="0.2">
      <c r="E1068" s="54"/>
      <c r="F1068" s="54"/>
      <c r="GW1068" s="75"/>
      <c r="GX1068" s="75"/>
      <c r="GY1068" s="75"/>
      <c r="GZ1068" s="75"/>
      <c r="HA1068" s="75"/>
      <c r="HB1068" s="75"/>
      <c r="HC1068" s="75"/>
      <c r="HD1068" s="75"/>
      <c r="HE1068" s="75"/>
      <c r="HF1068" s="75"/>
      <c r="HG1068" s="75"/>
      <c r="HH1068" s="75"/>
      <c r="HI1068" s="75"/>
      <c r="HJ1068" s="75"/>
      <c r="HK1068" s="75"/>
      <c r="HL1068" s="75"/>
      <c r="HM1068" s="75"/>
    </row>
    <row r="1069" spans="5:221" ht="18" customHeight="1" x14ac:dyDescent="0.2">
      <c r="E1069" s="54"/>
      <c r="F1069" s="54"/>
      <c r="GW1069" s="75"/>
      <c r="GX1069" s="75"/>
      <c r="GY1069" s="75"/>
      <c r="GZ1069" s="75"/>
      <c r="HA1069" s="75"/>
      <c r="HB1069" s="75"/>
      <c r="HC1069" s="75"/>
      <c r="HD1069" s="75"/>
      <c r="HE1069" s="75"/>
      <c r="HF1069" s="75"/>
      <c r="HG1069" s="75"/>
      <c r="HH1069" s="75"/>
      <c r="HI1069" s="75"/>
      <c r="HJ1069" s="75"/>
      <c r="HK1069" s="75"/>
      <c r="HL1069" s="75"/>
      <c r="HM1069" s="75"/>
    </row>
    <row r="1070" spans="5:221" ht="18" customHeight="1" x14ac:dyDescent="0.2">
      <c r="E1070" s="54"/>
      <c r="F1070" s="54"/>
      <c r="GW1070" s="75"/>
      <c r="GX1070" s="75"/>
      <c r="GY1070" s="75"/>
      <c r="GZ1070" s="75"/>
      <c r="HA1070" s="75"/>
      <c r="HB1070" s="75"/>
      <c r="HC1070" s="75"/>
      <c r="HD1070" s="75"/>
      <c r="HE1070" s="75"/>
      <c r="HF1070" s="75"/>
      <c r="HG1070" s="75"/>
      <c r="HH1070" s="75"/>
      <c r="HI1070" s="75"/>
      <c r="HJ1070" s="75"/>
      <c r="HK1070" s="75"/>
      <c r="HL1070" s="75"/>
      <c r="HM1070" s="75"/>
    </row>
    <row r="1071" spans="5:221" ht="18" customHeight="1" x14ac:dyDescent="0.2">
      <c r="E1071" s="54"/>
      <c r="F1071" s="54"/>
      <c r="GW1071" s="75"/>
      <c r="GX1071" s="75"/>
      <c r="GY1071" s="75"/>
      <c r="GZ1071" s="75"/>
      <c r="HA1071" s="75"/>
      <c r="HB1071" s="75"/>
      <c r="HC1071" s="75"/>
      <c r="HD1071" s="75"/>
      <c r="HE1071" s="75"/>
      <c r="HF1071" s="75"/>
      <c r="HG1071" s="75"/>
      <c r="HH1071" s="75"/>
      <c r="HI1071" s="75"/>
      <c r="HJ1071" s="75"/>
      <c r="HK1071" s="75"/>
      <c r="HL1071" s="75"/>
      <c r="HM1071" s="75"/>
    </row>
    <row r="1072" spans="5:221" ht="18" customHeight="1" x14ac:dyDescent="0.2">
      <c r="E1072" s="54"/>
      <c r="F1072" s="54"/>
      <c r="GW1072" s="75"/>
      <c r="GX1072" s="75"/>
      <c r="GY1072" s="75"/>
      <c r="GZ1072" s="75"/>
      <c r="HA1072" s="75"/>
      <c r="HB1072" s="75"/>
      <c r="HC1072" s="75"/>
      <c r="HD1072" s="75"/>
      <c r="HE1072" s="75"/>
      <c r="HF1072" s="75"/>
      <c r="HG1072" s="75"/>
      <c r="HH1072" s="75"/>
      <c r="HI1072" s="75"/>
      <c r="HJ1072" s="75"/>
      <c r="HK1072" s="75"/>
      <c r="HL1072" s="75"/>
      <c r="HM1072" s="75"/>
    </row>
    <row r="1073" spans="5:221" ht="18" customHeight="1" x14ac:dyDescent="0.2">
      <c r="E1073" s="54"/>
      <c r="F1073" s="54"/>
      <c r="GW1073" s="75"/>
      <c r="GX1073" s="75"/>
      <c r="GY1073" s="75"/>
      <c r="GZ1073" s="75"/>
      <c r="HA1073" s="75"/>
      <c r="HB1073" s="75"/>
      <c r="HC1073" s="75"/>
      <c r="HD1073" s="75"/>
      <c r="HE1073" s="75"/>
      <c r="HF1073" s="75"/>
      <c r="HG1073" s="75"/>
      <c r="HH1073" s="75"/>
      <c r="HI1073" s="75"/>
      <c r="HJ1073" s="75"/>
      <c r="HK1073" s="75"/>
      <c r="HL1073" s="75"/>
      <c r="HM1073" s="75"/>
    </row>
    <row r="1074" spans="5:221" ht="18" customHeight="1" x14ac:dyDescent="0.2">
      <c r="E1074" s="54"/>
      <c r="F1074" s="54"/>
      <c r="GW1074" s="75"/>
      <c r="GX1074" s="75"/>
      <c r="GY1074" s="75"/>
      <c r="GZ1074" s="75"/>
      <c r="HA1074" s="75"/>
      <c r="HB1074" s="75"/>
      <c r="HC1074" s="75"/>
      <c r="HD1074" s="75"/>
      <c r="HE1074" s="75"/>
      <c r="HF1074" s="75"/>
      <c r="HG1074" s="75"/>
      <c r="HH1074" s="75"/>
      <c r="HI1074" s="75"/>
      <c r="HJ1074" s="75"/>
      <c r="HK1074" s="75"/>
      <c r="HL1074" s="75"/>
      <c r="HM1074" s="75"/>
    </row>
    <row r="1075" spans="5:221" ht="18" customHeight="1" x14ac:dyDescent="0.2">
      <c r="E1075" s="54"/>
      <c r="F1075" s="54"/>
      <c r="GW1075" s="75"/>
      <c r="GX1075" s="75"/>
      <c r="GY1075" s="75"/>
      <c r="GZ1075" s="75"/>
      <c r="HA1075" s="75"/>
      <c r="HB1075" s="75"/>
      <c r="HC1075" s="75"/>
      <c r="HD1075" s="75"/>
      <c r="HE1075" s="75"/>
      <c r="HF1075" s="75"/>
      <c r="HG1075" s="75"/>
      <c r="HH1075" s="75"/>
      <c r="HI1075" s="75"/>
      <c r="HJ1075" s="75"/>
      <c r="HK1075" s="75"/>
      <c r="HL1075" s="75"/>
      <c r="HM1075" s="75"/>
    </row>
    <row r="1076" spans="5:221" ht="18" customHeight="1" x14ac:dyDescent="0.2">
      <c r="E1076" s="54"/>
      <c r="F1076" s="54"/>
      <c r="GW1076" s="75"/>
      <c r="GX1076" s="75"/>
      <c r="GY1076" s="75"/>
      <c r="GZ1076" s="75"/>
      <c r="HA1076" s="75"/>
      <c r="HB1076" s="75"/>
      <c r="HC1076" s="75"/>
      <c r="HD1076" s="75"/>
      <c r="HE1076" s="75"/>
      <c r="HF1076" s="75"/>
      <c r="HG1076" s="75"/>
      <c r="HH1076" s="75"/>
      <c r="HI1076" s="75"/>
      <c r="HJ1076" s="75"/>
      <c r="HK1076" s="75"/>
      <c r="HL1076" s="75"/>
      <c r="HM1076" s="75"/>
    </row>
    <row r="1077" spans="5:221" ht="18" customHeight="1" x14ac:dyDescent="0.2">
      <c r="E1077" s="54"/>
      <c r="F1077" s="54"/>
      <c r="GW1077" s="75"/>
      <c r="GX1077" s="75"/>
      <c r="GY1077" s="75"/>
      <c r="GZ1077" s="75"/>
      <c r="HA1077" s="75"/>
      <c r="HB1077" s="75"/>
      <c r="HC1077" s="75"/>
      <c r="HD1077" s="75"/>
      <c r="HE1077" s="75"/>
      <c r="HF1077" s="75"/>
      <c r="HG1077" s="75"/>
      <c r="HH1077" s="75"/>
      <c r="HI1077" s="75"/>
      <c r="HJ1077" s="75"/>
      <c r="HK1077" s="75"/>
      <c r="HL1077" s="75"/>
      <c r="HM1077" s="75"/>
    </row>
    <row r="1078" spans="5:221" ht="18" customHeight="1" x14ac:dyDescent="0.2">
      <c r="E1078" s="54"/>
      <c r="F1078" s="54"/>
      <c r="GW1078" s="75"/>
      <c r="GX1078" s="75"/>
      <c r="GY1078" s="75"/>
      <c r="GZ1078" s="75"/>
      <c r="HA1078" s="75"/>
      <c r="HB1078" s="75"/>
      <c r="HC1078" s="75"/>
      <c r="HD1078" s="75"/>
      <c r="HE1078" s="75"/>
      <c r="HF1078" s="75"/>
      <c r="HG1078" s="75"/>
      <c r="HH1078" s="75"/>
      <c r="HI1078" s="75"/>
      <c r="HJ1078" s="75"/>
      <c r="HK1078" s="75"/>
      <c r="HL1078" s="75"/>
      <c r="HM1078" s="75"/>
    </row>
    <row r="1079" spans="5:221" ht="18" customHeight="1" x14ac:dyDescent="0.2">
      <c r="E1079" s="54"/>
      <c r="F1079" s="54"/>
      <c r="GW1079" s="75"/>
      <c r="GX1079" s="75"/>
      <c r="GY1079" s="75"/>
      <c r="GZ1079" s="75"/>
      <c r="HA1079" s="75"/>
      <c r="HB1079" s="75"/>
      <c r="HC1079" s="75"/>
      <c r="HD1079" s="75"/>
      <c r="HE1079" s="75"/>
      <c r="HF1079" s="75"/>
      <c r="HG1079" s="75"/>
      <c r="HH1079" s="75"/>
      <c r="HI1079" s="75"/>
      <c r="HJ1079" s="75"/>
      <c r="HK1079" s="75"/>
      <c r="HL1079" s="75"/>
      <c r="HM1079" s="75"/>
    </row>
    <row r="1080" spans="5:221" ht="18" customHeight="1" x14ac:dyDescent="0.2">
      <c r="E1080" s="54"/>
      <c r="F1080" s="54"/>
      <c r="GW1080" s="75"/>
      <c r="GX1080" s="75"/>
      <c r="GY1080" s="75"/>
      <c r="GZ1080" s="75"/>
      <c r="HA1080" s="75"/>
      <c r="HB1080" s="75"/>
      <c r="HC1080" s="75"/>
      <c r="HD1080" s="75"/>
      <c r="HE1080" s="75"/>
      <c r="HF1080" s="75"/>
      <c r="HG1080" s="75"/>
      <c r="HH1080" s="75"/>
      <c r="HI1080" s="75"/>
      <c r="HJ1080" s="75"/>
      <c r="HK1080" s="75"/>
      <c r="HL1080" s="75"/>
      <c r="HM1080" s="75"/>
    </row>
    <row r="1081" spans="5:221" ht="18" customHeight="1" x14ac:dyDescent="0.2">
      <c r="E1081" s="54"/>
      <c r="F1081" s="54"/>
      <c r="GW1081" s="75"/>
      <c r="GX1081" s="75"/>
      <c r="GY1081" s="75"/>
      <c r="GZ1081" s="75"/>
      <c r="HA1081" s="75"/>
      <c r="HB1081" s="75"/>
      <c r="HC1081" s="75"/>
      <c r="HD1081" s="75"/>
      <c r="HE1081" s="75"/>
      <c r="HF1081" s="75"/>
      <c r="HG1081" s="75"/>
      <c r="HH1081" s="75"/>
      <c r="HI1081" s="75"/>
      <c r="HJ1081" s="75"/>
      <c r="HK1081" s="75"/>
      <c r="HL1081" s="75"/>
      <c r="HM1081" s="75"/>
    </row>
    <row r="1082" spans="5:221" ht="18" customHeight="1" x14ac:dyDescent="0.2">
      <c r="E1082" s="54"/>
      <c r="F1082" s="54"/>
      <c r="GW1082" s="75"/>
      <c r="GX1082" s="75"/>
      <c r="GY1082" s="75"/>
      <c r="GZ1082" s="75"/>
      <c r="HA1082" s="75"/>
      <c r="HB1082" s="75"/>
      <c r="HC1082" s="75"/>
      <c r="HD1082" s="75"/>
      <c r="HE1082" s="75"/>
      <c r="HF1082" s="75"/>
      <c r="HG1082" s="75"/>
      <c r="HH1082" s="75"/>
      <c r="HI1082" s="75"/>
      <c r="HJ1082" s="75"/>
      <c r="HK1082" s="75"/>
      <c r="HL1082" s="75"/>
      <c r="HM1082" s="75"/>
    </row>
    <row r="1083" spans="5:221" ht="18" customHeight="1" x14ac:dyDescent="0.2">
      <c r="E1083" s="54"/>
      <c r="F1083" s="54"/>
      <c r="GW1083" s="75"/>
      <c r="GX1083" s="75"/>
      <c r="GY1083" s="75"/>
      <c r="GZ1083" s="75"/>
      <c r="HA1083" s="75"/>
      <c r="HB1083" s="75"/>
      <c r="HC1083" s="75"/>
      <c r="HD1083" s="75"/>
      <c r="HE1083" s="75"/>
      <c r="HF1083" s="75"/>
      <c r="HG1083" s="75"/>
      <c r="HH1083" s="75"/>
      <c r="HI1083" s="75"/>
      <c r="HJ1083" s="75"/>
      <c r="HK1083" s="75"/>
      <c r="HL1083" s="75"/>
      <c r="HM1083" s="75"/>
    </row>
    <row r="1084" spans="5:221" ht="18" customHeight="1" x14ac:dyDescent="0.2">
      <c r="E1084" s="54"/>
      <c r="F1084" s="54"/>
      <c r="GW1084" s="75"/>
      <c r="GX1084" s="75"/>
      <c r="GY1084" s="75"/>
      <c r="GZ1084" s="75"/>
      <c r="HA1084" s="75"/>
      <c r="HB1084" s="75"/>
      <c r="HC1084" s="75"/>
      <c r="HD1084" s="75"/>
      <c r="HE1084" s="75"/>
      <c r="HF1084" s="75"/>
      <c r="HG1084" s="75"/>
      <c r="HH1084" s="75"/>
      <c r="HI1084" s="75"/>
      <c r="HJ1084" s="75"/>
      <c r="HK1084" s="75"/>
      <c r="HL1084" s="75"/>
      <c r="HM1084" s="75"/>
    </row>
    <row r="1085" spans="5:221" ht="18" customHeight="1" x14ac:dyDescent="0.2">
      <c r="E1085" s="54"/>
      <c r="F1085" s="54"/>
      <c r="GW1085" s="75"/>
      <c r="GX1085" s="75"/>
      <c r="GY1085" s="75"/>
      <c r="GZ1085" s="75"/>
      <c r="HA1085" s="75"/>
      <c r="HB1085" s="75"/>
      <c r="HC1085" s="75"/>
      <c r="HD1085" s="75"/>
      <c r="HE1085" s="75"/>
      <c r="HF1085" s="75"/>
      <c r="HG1085" s="75"/>
      <c r="HH1085" s="75"/>
      <c r="HI1085" s="75"/>
      <c r="HJ1085" s="75"/>
      <c r="HK1085" s="75"/>
      <c r="HL1085" s="75"/>
      <c r="HM1085" s="75"/>
    </row>
    <row r="1086" spans="5:221" ht="18" customHeight="1" x14ac:dyDescent="0.2">
      <c r="E1086" s="54"/>
      <c r="F1086" s="54"/>
      <c r="GW1086" s="75"/>
      <c r="GX1086" s="75"/>
      <c r="GY1086" s="75"/>
      <c r="GZ1086" s="75"/>
      <c r="HA1086" s="75"/>
      <c r="HB1086" s="75"/>
      <c r="HC1086" s="75"/>
      <c r="HD1086" s="75"/>
      <c r="HE1086" s="75"/>
      <c r="HF1086" s="75"/>
      <c r="HG1086" s="75"/>
      <c r="HH1086" s="75"/>
      <c r="HI1086" s="75"/>
      <c r="HJ1086" s="75"/>
      <c r="HK1086" s="75"/>
      <c r="HL1086" s="75"/>
      <c r="HM1086" s="75"/>
    </row>
    <row r="1087" spans="5:221" ht="18" customHeight="1" x14ac:dyDescent="0.2">
      <c r="E1087" s="54"/>
      <c r="F1087" s="54"/>
      <c r="GW1087" s="75"/>
      <c r="GX1087" s="75"/>
      <c r="GY1087" s="75"/>
      <c r="GZ1087" s="75"/>
      <c r="HA1087" s="75"/>
      <c r="HB1087" s="75"/>
      <c r="HC1087" s="75"/>
      <c r="HD1087" s="75"/>
      <c r="HE1087" s="75"/>
      <c r="HF1087" s="75"/>
      <c r="HG1087" s="75"/>
      <c r="HH1087" s="75"/>
      <c r="HI1087" s="75"/>
      <c r="HJ1087" s="75"/>
      <c r="HK1087" s="75"/>
      <c r="HL1087" s="75"/>
      <c r="HM1087" s="75"/>
    </row>
    <row r="1088" spans="5:221" ht="18" customHeight="1" x14ac:dyDescent="0.2">
      <c r="E1088" s="54"/>
      <c r="F1088" s="54"/>
      <c r="GW1088" s="75"/>
      <c r="GX1088" s="75"/>
      <c r="GY1088" s="75"/>
      <c r="GZ1088" s="75"/>
      <c r="HA1088" s="75"/>
      <c r="HB1088" s="75"/>
      <c r="HC1088" s="75"/>
      <c r="HD1088" s="75"/>
      <c r="HE1088" s="75"/>
      <c r="HF1088" s="75"/>
      <c r="HG1088" s="75"/>
      <c r="HH1088" s="75"/>
      <c r="HI1088" s="75"/>
      <c r="HJ1088" s="75"/>
      <c r="HK1088" s="75"/>
      <c r="HL1088" s="75"/>
      <c r="HM1088" s="75"/>
    </row>
    <row r="1089" spans="5:221" ht="18" customHeight="1" x14ac:dyDescent="0.2">
      <c r="E1089" s="54"/>
      <c r="F1089" s="54"/>
      <c r="GW1089" s="75"/>
      <c r="GX1089" s="75"/>
      <c r="GY1089" s="75"/>
      <c r="GZ1089" s="75"/>
      <c r="HA1089" s="75"/>
      <c r="HB1089" s="75"/>
      <c r="HC1089" s="75"/>
      <c r="HD1089" s="75"/>
      <c r="HE1089" s="75"/>
      <c r="HF1089" s="75"/>
      <c r="HG1089" s="75"/>
      <c r="HH1089" s="75"/>
      <c r="HI1089" s="75"/>
      <c r="HJ1089" s="75"/>
      <c r="HK1089" s="75"/>
      <c r="HL1089" s="75"/>
      <c r="HM1089" s="75"/>
    </row>
    <row r="1090" spans="5:221" ht="18" customHeight="1" x14ac:dyDescent="0.2">
      <c r="E1090" s="54"/>
      <c r="F1090" s="54"/>
      <c r="GW1090" s="75"/>
      <c r="GX1090" s="75"/>
      <c r="GY1090" s="75"/>
      <c r="GZ1090" s="75"/>
      <c r="HA1090" s="75"/>
      <c r="HB1090" s="75"/>
      <c r="HC1090" s="75"/>
      <c r="HD1090" s="75"/>
      <c r="HE1090" s="75"/>
      <c r="HF1090" s="75"/>
      <c r="HG1090" s="75"/>
      <c r="HH1090" s="75"/>
      <c r="HI1090" s="75"/>
      <c r="HJ1090" s="75"/>
      <c r="HK1090" s="75"/>
      <c r="HL1090" s="75"/>
      <c r="HM1090" s="75"/>
    </row>
    <row r="1091" spans="5:221" ht="18" customHeight="1" x14ac:dyDescent="0.2">
      <c r="E1091" s="54"/>
      <c r="F1091" s="54"/>
      <c r="GW1091" s="75"/>
      <c r="GX1091" s="75"/>
      <c r="GY1091" s="75"/>
      <c r="GZ1091" s="75"/>
      <c r="HA1091" s="75"/>
      <c r="HB1091" s="75"/>
      <c r="HC1091" s="75"/>
      <c r="HD1091" s="75"/>
      <c r="HE1091" s="75"/>
      <c r="HF1091" s="75"/>
      <c r="HG1091" s="75"/>
      <c r="HH1091" s="75"/>
      <c r="HI1091" s="75"/>
      <c r="HJ1091" s="75"/>
      <c r="HK1091" s="75"/>
      <c r="HL1091" s="75"/>
      <c r="HM1091" s="75"/>
    </row>
    <row r="1092" spans="5:221" ht="18" customHeight="1" x14ac:dyDescent="0.2">
      <c r="E1092" s="54"/>
      <c r="F1092" s="54"/>
      <c r="GW1092" s="75"/>
      <c r="GX1092" s="75"/>
      <c r="GY1092" s="75"/>
      <c r="GZ1092" s="75"/>
      <c r="HA1092" s="75"/>
      <c r="HB1092" s="75"/>
      <c r="HC1092" s="75"/>
      <c r="HD1092" s="75"/>
      <c r="HE1092" s="75"/>
      <c r="HF1092" s="75"/>
      <c r="HG1092" s="75"/>
      <c r="HH1092" s="75"/>
      <c r="HI1092" s="75"/>
      <c r="HJ1092" s="75"/>
      <c r="HK1092" s="75"/>
      <c r="HL1092" s="75"/>
      <c r="HM1092" s="75"/>
    </row>
    <row r="1093" spans="5:221" ht="18" customHeight="1" x14ac:dyDescent="0.2">
      <c r="E1093" s="54"/>
      <c r="F1093" s="54"/>
      <c r="GW1093" s="75"/>
      <c r="GX1093" s="75"/>
      <c r="GY1093" s="75"/>
      <c r="GZ1093" s="75"/>
      <c r="HA1093" s="75"/>
      <c r="HB1093" s="75"/>
      <c r="HC1093" s="75"/>
      <c r="HD1093" s="75"/>
      <c r="HE1093" s="75"/>
      <c r="HF1093" s="75"/>
      <c r="HG1093" s="75"/>
      <c r="HH1093" s="75"/>
      <c r="HI1093" s="75"/>
      <c r="HJ1093" s="75"/>
      <c r="HK1093" s="75"/>
      <c r="HL1093" s="75"/>
      <c r="HM1093" s="75"/>
    </row>
    <row r="1094" spans="5:221" ht="18" customHeight="1" x14ac:dyDescent="0.2">
      <c r="E1094" s="54"/>
      <c r="F1094" s="54"/>
      <c r="GW1094" s="75"/>
      <c r="GX1094" s="75"/>
      <c r="GY1094" s="75"/>
      <c r="GZ1094" s="75"/>
      <c r="HA1094" s="75"/>
      <c r="HB1094" s="75"/>
      <c r="HC1094" s="75"/>
      <c r="HD1094" s="75"/>
      <c r="HE1094" s="75"/>
      <c r="HF1094" s="75"/>
      <c r="HG1094" s="75"/>
      <c r="HH1094" s="75"/>
      <c r="HI1094" s="75"/>
      <c r="HJ1094" s="75"/>
      <c r="HK1094" s="75"/>
      <c r="HL1094" s="75"/>
      <c r="HM1094" s="75"/>
    </row>
    <row r="1095" spans="5:221" ht="18" customHeight="1" x14ac:dyDescent="0.2">
      <c r="E1095" s="54"/>
      <c r="F1095" s="54"/>
      <c r="GW1095" s="75"/>
      <c r="GX1095" s="75"/>
      <c r="GY1095" s="75"/>
      <c r="GZ1095" s="75"/>
      <c r="HA1095" s="75"/>
      <c r="HB1095" s="75"/>
      <c r="HC1095" s="75"/>
      <c r="HD1095" s="75"/>
      <c r="HE1095" s="75"/>
      <c r="HF1095" s="75"/>
      <c r="HG1095" s="75"/>
      <c r="HH1095" s="75"/>
      <c r="HI1095" s="75"/>
      <c r="HJ1095" s="75"/>
      <c r="HK1095" s="75"/>
      <c r="HL1095" s="75"/>
      <c r="HM1095" s="75"/>
    </row>
    <row r="1096" spans="5:221" ht="18" customHeight="1" x14ac:dyDescent="0.2">
      <c r="E1096" s="54"/>
      <c r="F1096" s="54"/>
      <c r="GW1096" s="75"/>
      <c r="GX1096" s="75"/>
      <c r="GY1096" s="75"/>
      <c r="GZ1096" s="75"/>
      <c r="HA1096" s="75"/>
      <c r="HB1096" s="75"/>
      <c r="HC1096" s="75"/>
      <c r="HD1096" s="75"/>
      <c r="HE1096" s="75"/>
      <c r="HF1096" s="75"/>
      <c r="HG1096" s="75"/>
      <c r="HH1096" s="75"/>
      <c r="HI1096" s="75"/>
      <c r="HJ1096" s="75"/>
      <c r="HK1096" s="75"/>
      <c r="HL1096" s="75"/>
      <c r="HM1096" s="75"/>
    </row>
    <row r="1097" spans="5:221" ht="18" customHeight="1" x14ac:dyDescent="0.2">
      <c r="E1097" s="54"/>
      <c r="F1097" s="54"/>
      <c r="GW1097" s="75"/>
      <c r="GX1097" s="75"/>
      <c r="GY1097" s="75"/>
      <c r="GZ1097" s="75"/>
      <c r="HA1097" s="75"/>
      <c r="HB1097" s="75"/>
      <c r="HC1097" s="75"/>
      <c r="HD1097" s="75"/>
      <c r="HE1097" s="75"/>
      <c r="HF1097" s="75"/>
      <c r="HG1097" s="75"/>
      <c r="HH1097" s="75"/>
      <c r="HI1097" s="75"/>
      <c r="HJ1097" s="75"/>
      <c r="HK1097" s="75"/>
      <c r="HL1097" s="75"/>
      <c r="HM1097" s="75"/>
    </row>
    <row r="1098" spans="5:221" ht="18" customHeight="1" x14ac:dyDescent="0.2">
      <c r="GU1098" s="75"/>
      <c r="GV1098" s="75"/>
      <c r="GW1098" s="75"/>
      <c r="GX1098" s="75"/>
      <c r="GY1098" s="75"/>
      <c r="GZ1098" s="75"/>
      <c r="HA1098" s="75"/>
      <c r="HB1098" s="75"/>
      <c r="HC1098" s="75"/>
      <c r="HD1098" s="75"/>
      <c r="HE1098" s="75"/>
      <c r="HF1098" s="75"/>
      <c r="HG1098" s="75"/>
      <c r="HH1098" s="75"/>
      <c r="HI1098" s="75"/>
      <c r="HJ1098" s="75"/>
      <c r="HK1098" s="75"/>
      <c r="HL1098" s="75"/>
      <c r="HM1098" s="75"/>
    </row>
    <row r="1099" spans="5:221" ht="18" customHeight="1" x14ac:dyDescent="0.2">
      <c r="GU1099" s="75"/>
      <c r="GV1099" s="75"/>
      <c r="GW1099" s="75"/>
      <c r="GX1099" s="75"/>
      <c r="GY1099" s="75"/>
      <c r="GZ1099" s="75"/>
      <c r="HA1099" s="75"/>
      <c r="HB1099" s="75"/>
      <c r="HC1099" s="75"/>
      <c r="HD1099" s="75"/>
      <c r="HE1099" s="75"/>
      <c r="HF1099" s="75"/>
      <c r="HG1099" s="75"/>
      <c r="HH1099" s="75"/>
      <c r="HI1099" s="75"/>
      <c r="HJ1099" s="75"/>
      <c r="HK1099" s="75"/>
      <c r="HL1099" s="75"/>
      <c r="HM1099" s="75"/>
    </row>
    <row r="1100" spans="5:221" ht="18" customHeight="1" x14ac:dyDescent="0.2">
      <c r="GU1100" s="75"/>
      <c r="GV1100" s="75"/>
      <c r="GW1100" s="75"/>
      <c r="GX1100" s="75"/>
      <c r="GY1100" s="75"/>
      <c r="GZ1100" s="75"/>
      <c r="HA1100" s="75"/>
      <c r="HB1100" s="75"/>
      <c r="HC1100" s="75"/>
      <c r="HD1100" s="75"/>
      <c r="HE1100" s="75"/>
      <c r="HF1100" s="75"/>
      <c r="HG1100" s="75"/>
      <c r="HH1100" s="75"/>
      <c r="HI1100" s="75"/>
      <c r="HJ1100" s="75"/>
      <c r="HK1100" s="75"/>
      <c r="HL1100" s="75"/>
      <c r="HM1100" s="75"/>
    </row>
    <row r="1101" spans="5:221" ht="18" customHeight="1" x14ac:dyDescent="0.2">
      <c r="GU1101" s="75"/>
      <c r="GV1101" s="75"/>
      <c r="GW1101" s="75"/>
      <c r="GX1101" s="75"/>
      <c r="GY1101" s="75"/>
      <c r="GZ1101" s="75"/>
      <c r="HA1101" s="75"/>
      <c r="HB1101" s="75"/>
      <c r="HC1101" s="75"/>
      <c r="HD1101" s="75"/>
      <c r="HE1101" s="75"/>
      <c r="HF1101" s="75"/>
      <c r="HG1101" s="75"/>
      <c r="HH1101" s="75"/>
      <c r="HI1101" s="75"/>
      <c r="HJ1101" s="75"/>
      <c r="HK1101" s="75"/>
      <c r="HL1101" s="75"/>
      <c r="HM1101" s="75"/>
    </row>
    <row r="1102" spans="5:221" ht="18" customHeight="1" x14ac:dyDescent="0.2">
      <c r="GU1102" s="75"/>
      <c r="GV1102" s="75"/>
      <c r="GW1102" s="75"/>
      <c r="GX1102" s="75"/>
      <c r="GY1102" s="75"/>
      <c r="GZ1102" s="75"/>
      <c r="HA1102" s="75"/>
      <c r="HB1102" s="75"/>
      <c r="HC1102" s="75"/>
      <c r="HD1102" s="75"/>
      <c r="HE1102" s="75"/>
      <c r="HF1102" s="75"/>
      <c r="HG1102" s="75"/>
      <c r="HH1102" s="75"/>
      <c r="HI1102" s="75"/>
      <c r="HJ1102" s="75"/>
      <c r="HK1102" s="75"/>
      <c r="HL1102" s="75"/>
      <c r="HM1102" s="75"/>
    </row>
    <row r="1103" spans="5:221" ht="18" customHeight="1" x14ac:dyDescent="0.2">
      <c r="GU1103" s="75"/>
      <c r="GV1103" s="75"/>
      <c r="GW1103" s="75"/>
      <c r="GX1103" s="75"/>
      <c r="GY1103" s="75"/>
      <c r="GZ1103" s="75"/>
      <c r="HA1103" s="75"/>
      <c r="HB1103" s="75"/>
      <c r="HC1103" s="75"/>
      <c r="HD1103" s="75"/>
      <c r="HE1103" s="75"/>
      <c r="HF1103" s="75"/>
      <c r="HG1103" s="75"/>
      <c r="HH1103" s="75"/>
      <c r="HI1103" s="75"/>
      <c r="HJ1103" s="75"/>
      <c r="HK1103" s="75"/>
      <c r="HL1103" s="75"/>
      <c r="HM1103" s="75"/>
    </row>
    <row r="1104" spans="5:221" ht="18" customHeight="1" x14ac:dyDescent="0.2">
      <c r="GU1104" s="75"/>
      <c r="GV1104" s="75"/>
      <c r="GW1104" s="75"/>
      <c r="GX1104" s="75"/>
      <c r="GY1104" s="75"/>
      <c r="GZ1104" s="75"/>
      <c r="HA1104" s="75"/>
      <c r="HB1104" s="75"/>
      <c r="HC1104" s="75"/>
      <c r="HD1104" s="75"/>
      <c r="HE1104" s="75"/>
      <c r="HF1104" s="75"/>
      <c r="HG1104" s="75"/>
      <c r="HH1104" s="75"/>
      <c r="HI1104" s="75"/>
      <c r="HJ1104" s="75"/>
      <c r="HK1104" s="75"/>
      <c r="HL1104" s="75"/>
      <c r="HM1104" s="75"/>
    </row>
    <row r="1105" spans="203:221" ht="18" customHeight="1" x14ac:dyDescent="0.2">
      <c r="GU1105" s="75"/>
      <c r="GV1105" s="75"/>
      <c r="GW1105" s="75"/>
      <c r="GX1105" s="75"/>
      <c r="GY1105" s="75"/>
      <c r="GZ1105" s="75"/>
      <c r="HA1105" s="75"/>
      <c r="HB1105" s="75"/>
      <c r="HC1105" s="75"/>
      <c r="HD1105" s="75"/>
      <c r="HE1105" s="75"/>
      <c r="HF1105" s="75"/>
      <c r="HG1105" s="75"/>
      <c r="HH1105" s="75"/>
      <c r="HI1105" s="75"/>
      <c r="HJ1105" s="75"/>
      <c r="HK1105" s="75"/>
      <c r="HL1105" s="75"/>
      <c r="HM1105" s="75"/>
    </row>
    <row r="1106" spans="203:221" ht="18" customHeight="1" x14ac:dyDescent="0.2">
      <c r="GU1106" s="75"/>
      <c r="GV1106" s="75"/>
      <c r="GW1106" s="75"/>
      <c r="GX1106" s="75"/>
      <c r="GY1106" s="75"/>
      <c r="GZ1106" s="75"/>
      <c r="HA1106" s="75"/>
      <c r="HB1106" s="75"/>
      <c r="HC1106" s="75"/>
      <c r="HD1106" s="75"/>
      <c r="HE1106" s="75"/>
      <c r="HF1106" s="75"/>
      <c r="HG1106" s="75"/>
      <c r="HH1106" s="75"/>
      <c r="HI1106" s="75"/>
      <c r="HJ1106" s="75"/>
      <c r="HK1106" s="75"/>
      <c r="HL1106" s="75"/>
      <c r="HM1106" s="75"/>
    </row>
    <row r="1107" spans="203:221" ht="18" customHeight="1" x14ac:dyDescent="0.2">
      <c r="GU1107" s="75"/>
      <c r="GV1107" s="75"/>
      <c r="GW1107" s="75"/>
      <c r="GX1107" s="75"/>
      <c r="GY1107" s="75"/>
      <c r="GZ1107" s="75"/>
      <c r="HA1107" s="75"/>
      <c r="HB1107" s="75"/>
      <c r="HC1107" s="75"/>
      <c r="HD1107" s="75"/>
      <c r="HE1107" s="75"/>
      <c r="HF1107" s="75"/>
      <c r="HG1107" s="75"/>
      <c r="HH1107" s="75"/>
      <c r="HI1107" s="75"/>
      <c r="HJ1107" s="75"/>
      <c r="HK1107" s="75"/>
      <c r="HL1107" s="75"/>
      <c r="HM1107" s="75"/>
    </row>
    <row r="1108" spans="203:221" ht="18" customHeight="1" x14ac:dyDescent="0.2">
      <c r="GU1108" s="75"/>
      <c r="GV1108" s="75"/>
      <c r="GW1108" s="75"/>
      <c r="GX1108" s="75"/>
      <c r="GY1108" s="75"/>
      <c r="GZ1108" s="75"/>
      <c r="HA1108" s="75"/>
      <c r="HB1108" s="75"/>
      <c r="HC1108" s="75"/>
      <c r="HD1108" s="75"/>
      <c r="HE1108" s="75"/>
      <c r="HF1108" s="75"/>
      <c r="HG1108" s="75"/>
      <c r="HH1108" s="75"/>
      <c r="HI1108" s="75"/>
      <c r="HJ1108" s="75"/>
      <c r="HK1108" s="75"/>
      <c r="HL1108" s="75"/>
      <c r="HM1108" s="75"/>
    </row>
    <row r="1109" spans="203:221" ht="18" customHeight="1" x14ac:dyDescent="0.2">
      <c r="GU1109" s="75"/>
      <c r="GV1109" s="75"/>
      <c r="GW1109" s="75"/>
      <c r="GX1109" s="75"/>
      <c r="GY1109" s="75"/>
      <c r="GZ1109" s="75"/>
      <c r="HA1109" s="75"/>
      <c r="HB1109" s="75"/>
      <c r="HC1109" s="75"/>
      <c r="HD1109" s="75"/>
      <c r="HE1109" s="75"/>
      <c r="HF1109" s="75"/>
      <c r="HG1109" s="75"/>
      <c r="HH1109" s="75"/>
      <c r="HI1109" s="75"/>
      <c r="HJ1109" s="75"/>
      <c r="HK1109" s="75"/>
      <c r="HL1109" s="75"/>
      <c r="HM1109" s="75"/>
    </row>
    <row r="1110" spans="203:221" ht="18" customHeight="1" x14ac:dyDescent="0.2">
      <c r="GU1110" s="75"/>
      <c r="GV1110" s="75"/>
      <c r="GW1110" s="75"/>
      <c r="GX1110" s="75"/>
      <c r="GY1110" s="75"/>
      <c r="GZ1110" s="75"/>
      <c r="HA1110" s="75"/>
      <c r="HB1110" s="75"/>
      <c r="HC1110" s="75"/>
      <c r="HD1110" s="75"/>
      <c r="HE1110" s="75"/>
      <c r="HF1110" s="75"/>
      <c r="HG1110" s="75"/>
      <c r="HH1110" s="75"/>
      <c r="HI1110" s="75"/>
      <c r="HJ1110" s="75"/>
      <c r="HK1110" s="75"/>
      <c r="HL1110" s="75"/>
      <c r="HM1110" s="75"/>
    </row>
    <row r="1111" spans="203:221" ht="18" customHeight="1" x14ac:dyDescent="0.2">
      <c r="GU1111" s="75"/>
      <c r="GV1111" s="75"/>
      <c r="GW1111" s="75"/>
      <c r="GX1111" s="75"/>
      <c r="GY1111" s="75"/>
      <c r="GZ1111" s="75"/>
      <c r="HA1111" s="75"/>
      <c r="HB1111" s="75"/>
      <c r="HC1111" s="75"/>
      <c r="HD1111" s="75"/>
      <c r="HE1111" s="75"/>
      <c r="HF1111" s="75"/>
      <c r="HG1111" s="75"/>
      <c r="HH1111" s="75"/>
      <c r="HI1111" s="75"/>
      <c r="HJ1111" s="75"/>
      <c r="HK1111" s="75"/>
      <c r="HL1111" s="75"/>
      <c r="HM1111" s="75"/>
    </row>
    <row r="1112" spans="203:221" ht="18" customHeight="1" x14ac:dyDescent="0.2">
      <c r="GU1112" s="75"/>
      <c r="GV1112" s="75"/>
      <c r="GW1112" s="75"/>
      <c r="GX1112" s="75"/>
      <c r="GY1112" s="75"/>
      <c r="GZ1112" s="75"/>
      <c r="HA1112" s="75"/>
      <c r="HB1112" s="75"/>
      <c r="HC1112" s="75"/>
      <c r="HD1112" s="75"/>
      <c r="HE1112" s="75"/>
      <c r="HF1112" s="75"/>
      <c r="HG1112" s="75"/>
      <c r="HH1112" s="75"/>
      <c r="HI1112" s="75"/>
      <c r="HJ1112" s="75"/>
      <c r="HK1112" s="75"/>
      <c r="HL1112" s="75"/>
      <c r="HM1112" s="75"/>
    </row>
    <row r="1113" spans="203:221" ht="18" customHeight="1" x14ac:dyDescent="0.2">
      <c r="GU1113" s="75"/>
      <c r="GV1113" s="75"/>
      <c r="GW1113" s="75"/>
      <c r="GX1113" s="75"/>
      <c r="GY1113" s="75"/>
      <c r="GZ1113" s="75"/>
      <c r="HA1113" s="75"/>
      <c r="HB1113" s="75"/>
      <c r="HC1113" s="75"/>
      <c r="HD1113" s="75"/>
      <c r="HE1113" s="75"/>
      <c r="HF1113" s="75"/>
      <c r="HG1113" s="75"/>
      <c r="HH1113" s="75"/>
      <c r="HI1113" s="75"/>
      <c r="HJ1113" s="75"/>
      <c r="HK1113" s="75"/>
      <c r="HL1113" s="75"/>
      <c r="HM1113" s="75"/>
    </row>
    <row r="1114" spans="203:221" ht="18" customHeight="1" x14ac:dyDescent="0.2">
      <c r="GU1114" s="75"/>
      <c r="GV1114" s="75"/>
      <c r="GW1114" s="75"/>
      <c r="GX1114" s="75"/>
      <c r="GY1114" s="75"/>
      <c r="GZ1114" s="75"/>
      <c r="HA1114" s="75"/>
      <c r="HB1114" s="75"/>
      <c r="HC1114" s="75"/>
      <c r="HD1114" s="75"/>
      <c r="HE1114" s="75"/>
      <c r="HF1114" s="75"/>
      <c r="HG1114" s="75"/>
      <c r="HH1114" s="75"/>
      <c r="HI1114" s="75"/>
      <c r="HJ1114" s="75"/>
      <c r="HK1114" s="75"/>
      <c r="HL1114" s="75"/>
      <c r="HM1114" s="75"/>
    </row>
    <row r="1115" spans="203:221" ht="18" customHeight="1" x14ac:dyDescent="0.2">
      <c r="GU1115" s="75"/>
      <c r="GV1115" s="75"/>
      <c r="GW1115" s="75"/>
      <c r="GX1115" s="75"/>
      <c r="GY1115" s="75"/>
      <c r="GZ1115" s="75"/>
      <c r="HA1115" s="75"/>
      <c r="HB1115" s="75"/>
      <c r="HC1115" s="75"/>
      <c r="HD1115" s="75"/>
      <c r="HE1115" s="75"/>
      <c r="HF1115" s="75"/>
      <c r="HG1115" s="75"/>
      <c r="HH1115" s="75"/>
      <c r="HI1115" s="75"/>
      <c r="HJ1115" s="75"/>
      <c r="HK1115" s="75"/>
      <c r="HL1115" s="75"/>
      <c r="HM1115" s="75"/>
    </row>
    <row r="1116" spans="203:221" ht="18" customHeight="1" x14ac:dyDescent="0.2">
      <c r="GU1116" s="75"/>
      <c r="GV1116" s="75"/>
      <c r="GW1116" s="75"/>
      <c r="GX1116" s="75"/>
      <c r="GY1116" s="75"/>
      <c r="GZ1116" s="75"/>
      <c r="HA1116" s="75"/>
      <c r="HB1116" s="75"/>
      <c r="HC1116" s="75"/>
      <c r="HD1116" s="75"/>
      <c r="HE1116" s="75"/>
      <c r="HF1116" s="75"/>
      <c r="HG1116" s="75"/>
      <c r="HH1116" s="75"/>
      <c r="HI1116" s="75"/>
      <c r="HJ1116" s="75"/>
      <c r="HK1116" s="75"/>
      <c r="HL1116" s="75"/>
      <c r="HM1116" s="75"/>
    </row>
    <row r="1117" spans="203:221" ht="18" customHeight="1" x14ac:dyDescent="0.2">
      <c r="GU1117" s="75"/>
      <c r="GV1117" s="75"/>
      <c r="GW1117" s="75"/>
      <c r="GX1117" s="75"/>
      <c r="GY1117" s="75"/>
      <c r="GZ1117" s="75"/>
      <c r="HA1117" s="75"/>
      <c r="HB1117" s="75"/>
      <c r="HC1117" s="75"/>
      <c r="HD1117" s="75"/>
      <c r="HE1117" s="75"/>
      <c r="HF1117" s="75"/>
      <c r="HG1117" s="75"/>
      <c r="HH1117" s="75"/>
      <c r="HI1117" s="75"/>
      <c r="HJ1117" s="75"/>
      <c r="HK1117" s="75"/>
      <c r="HL1117" s="75"/>
      <c r="HM1117" s="75"/>
    </row>
    <row r="1118" spans="203:221" ht="18" customHeight="1" x14ac:dyDescent="0.2">
      <c r="GU1118" s="75"/>
      <c r="GV1118" s="75"/>
      <c r="GW1118" s="75"/>
      <c r="GX1118" s="75"/>
      <c r="GY1118" s="75"/>
      <c r="GZ1118" s="75"/>
      <c r="HA1118" s="75"/>
      <c r="HB1118" s="75"/>
      <c r="HC1118" s="75"/>
      <c r="HD1118" s="75"/>
      <c r="HE1118" s="75"/>
      <c r="HF1118" s="75"/>
      <c r="HG1118" s="75"/>
      <c r="HH1118" s="75"/>
      <c r="HI1118" s="75"/>
      <c r="HJ1118" s="75"/>
      <c r="HK1118" s="75"/>
      <c r="HL1118" s="75"/>
      <c r="HM1118" s="75"/>
    </row>
    <row r="1119" spans="203:221" ht="18" customHeight="1" x14ac:dyDescent="0.2">
      <c r="GU1119" s="75"/>
      <c r="GV1119" s="75"/>
      <c r="GW1119" s="75"/>
      <c r="GX1119" s="75"/>
      <c r="GY1119" s="75"/>
      <c r="GZ1119" s="75"/>
      <c r="HA1119" s="75"/>
      <c r="HB1119" s="75"/>
      <c r="HC1119" s="75"/>
      <c r="HD1119" s="75"/>
      <c r="HE1119" s="75"/>
      <c r="HF1119" s="75"/>
      <c r="HG1119" s="75"/>
      <c r="HH1119" s="75"/>
      <c r="HI1119" s="75"/>
      <c r="HJ1119" s="75"/>
      <c r="HK1119" s="75"/>
      <c r="HL1119" s="75"/>
      <c r="HM1119" s="75"/>
    </row>
    <row r="1120" spans="203:221" ht="18" customHeight="1" x14ac:dyDescent="0.2">
      <c r="GU1120" s="75"/>
      <c r="GV1120" s="75"/>
      <c r="GW1120" s="75"/>
      <c r="GX1120" s="75"/>
      <c r="GY1120" s="75"/>
      <c r="GZ1120" s="75"/>
      <c r="HA1120" s="75"/>
      <c r="HB1120" s="75"/>
      <c r="HC1120" s="75"/>
      <c r="HD1120" s="75"/>
      <c r="HE1120" s="75"/>
      <c r="HF1120" s="75"/>
      <c r="HG1120" s="75"/>
      <c r="HH1120" s="75"/>
      <c r="HI1120" s="75"/>
      <c r="HJ1120" s="75"/>
      <c r="HK1120" s="75"/>
      <c r="HL1120" s="75"/>
      <c r="HM1120" s="75"/>
    </row>
    <row r="1121" spans="203:221" ht="18" customHeight="1" x14ac:dyDescent="0.2">
      <c r="GU1121" s="75"/>
      <c r="GV1121" s="75"/>
      <c r="GW1121" s="75"/>
      <c r="GX1121" s="75"/>
      <c r="GY1121" s="75"/>
      <c r="GZ1121" s="75"/>
      <c r="HA1121" s="75"/>
      <c r="HB1121" s="75"/>
      <c r="HC1121" s="75"/>
      <c r="HD1121" s="75"/>
      <c r="HE1121" s="75"/>
      <c r="HF1121" s="75"/>
      <c r="HG1121" s="75"/>
      <c r="HH1121" s="75"/>
      <c r="HI1121" s="75"/>
      <c r="HJ1121" s="75"/>
      <c r="HK1121" s="75"/>
      <c r="HL1121" s="75"/>
      <c r="HM1121" s="75"/>
    </row>
    <row r="1122" spans="203:221" ht="18" customHeight="1" x14ac:dyDescent="0.2">
      <c r="GU1122" s="75"/>
      <c r="GV1122" s="75"/>
      <c r="GW1122" s="75"/>
      <c r="GX1122" s="75"/>
      <c r="GY1122" s="75"/>
      <c r="GZ1122" s="75"/>
      <c r="HA1122" s="75"/>
      <c r="HB1122" s="75"/>
      <c r="HC1122" s="75"/>
      <c r="HD1122" s="75"/>
      <c r="HE1122" s="75"/>
      <c r="HF1122" s="75"/>
      <c r="HG1122" s="75"/>
      <c r="HH1122" s="75"/>
      <c r="HI1122" s="75"/>
      <c r="HJ1122" s="75"/>
      <c r="HK1122" s="75"/>
      <c r="HL1122" s="75"/>
      <c r="HM1122" s="75"/>
    </row>
    <row r="1123" spans="203:221" ht="18" customHeight="1" x14ac:dyDescent="0.2">
      <c r="GU1123" s="75"/>
      <c r="GV1123" s="75"/>
      <c r="GW1123" s="75"/>
      <c r="GX1123" s="75"/>
      <c r="GY1123" s="75"/>
      <c r="GZ1123" s="75"/>
      <c r="HA1123" s="75"/>
      <c r="HB1123" s="75"/>
      <c r="HC1123" s="75"/>
      <c r="HD1123" s="75"/>
      <c r="HE1123" s="75"/>
      <c r="HF1123" s="75"/>
      <c r="HG1123" s="75"/>
      <c r="HH1123" s="75"/>
      <c r="HI1123" s="75"/>
      <c r="HJ1123" s="75"/>
      <c r="HK1123" s="75"/>
      <c r="HL1123" s="75"/>
      <c r="HM1123" s="75"/>
    </row>
    <row r="1124" spans="203:221" ht="18" customHeight="1" x14ac:dyDescent="0.2">
      <c r="GU1124" s="75"/>
      <c r="GV1124" s="75"/>
      <c r="GW1124" s="75"/>
      <c r="GX1124" s="75"/>
      <c r="GY1124" s="75"/>
      <c r="GZ1124" s="75"/>
      <c r="HA1124" s="75"/>
      <c r="HB1124" s="75"/>
      <c r="HC1124" s="75"/>
      <c r="HD1124" s="75"/>
      <c r="HE1124" s="75"/>
      <c r="HF1124" s="75"/>
      <c r="HG1124" s="75"/>
      <c r="HH1124" s="75"/>
      <c r="HI1124" s="75"/>
      <c r="HJ1124" s="75"/>
      <c r="HK1124" s="75"/>
      <c r="HL1124" s="75"/>
      <c r="HM1124" s="75"/>
    </row>
    <row r="1125" spans="203:221" ht="18" customHeight="1" x14ac:dyDescent="0.2">
      <c r="GU1125" s="75"/>
      <c r="GV1125" s="75"/>
      <c r="GW1125" s="75"/>
      <c r="GX1125" s="75"/>
      <c r="GY1125" s="75"/>
      <c r="GZ1125" s="75"/>
      <c r="HA1125" s="75"/>
      <c r="HB1125" s="75"/>
      <c r="HC1125" s="75"/>
      <c r="HD1125" s="75"/>
      <c r="HE1125" s="75"/>
      <c r="HF1125" s="75"/>
      <c r="HG1125" s="75"/>
      <c r="HH1125" s="75"/>
      <c r="HI1125" s="75"/>
      <c r="HJ1125" s="75"/>
      <c r="HK1125" s="75"/>
      <c r="HL1125" s="75"/>
      <c r="HM1125" s="75"/>
    </row>
    <row r="1126" spans="203:221" ht="18" customHeight="1" x14ac:dyDescent="0.2">
      <c r="GU1126" s="75"/>
      <c r="GV1126" s="75"/>
      <c r="GW1126" s="75"/>
      <c r="GX1126" s="75"/>
      <c r="GY1126" s="75"/>
      <c r="GZ1126" s="75"/>
      <c r="HA1126" s="75"/>
      <c r="HB1126" s="75"/>
      <c r="HC1126" s="75"/>
      <c r="HD1126" s="75"/>
      <c r="HE1126" s="75"/>
      <c r="HF1126" s="75"/>
      <c r="HG1126" s="75"/>
      <c r="HH1126" s="75"/>
      <c r="HI1126" s="75"/>
      <c r="HJ1126" s="75"/>
      <c r="HK1126" s="75"/>
      <c r="HL1126" s="75"/>
      <c r="HM1126" s="75"/>
    </row>
    <row r="1127" spans="203:221" ht="18" customHeight="1" x14ac:dyDescent="0.2">
      <c r="GU1127" s="75"/>
      <c r="GV1127" s="75"/>
      <c r="GW1127" s="75"/>
      <c r="GX1127" s="75"/>
      <c r="GY1127" s="75"/>
      <c r="GZ1127" s="75"/>
      <c r="HA1127" s="75"/>
      <c r="HB1127" s="75"/>
      <c r="HC1127" s="75"/>
      <c r="HD1127" s="75"/>
      <c r="HE1127" s="75"/>
      <c r="HF1127" s="75"/>
      <c r="HG1127" s="75"/>
      <c r="HH1127" s="75"/>
      <c r="HI1127" s="75"/>
      <c r="HJ1127" s="75"/>
      <c r="HK1127" s="75"/>
      <c r="HL1127" s="75"/>
      <c r="HM1127" s="75"/>
    </row>
    <row r="1128" spans="203:221" ht="18" customHeight="1" x14ac:dyDescent="0.2">
      <c r="GU1128" s="75"/>
      <c r="GV1128" s="75"/>
      <c r="GW1128" s="75"/>
      <c r="GX1128" s="75"/>
      <c r="GY1128" s="75"/>
      <c r="GZ1128" s="75"/>
      <c r="HA1128" s="75"/>
      <c r="HB1128" s="75"/>
      <c r="HC1128" s="75"/>
      <c r="HD1128" s="75"/>
      <c r="HE1128" s="75"/>
      <c r="HF1128" s="75"/>
      <c r="HG1128" s="75"/>
      <c r="HH1128" s="75"/>
      <c r="HI1128" s="75"/>
      <c r="HJ1128" s="75"/>
      <c r="HK1128" s="75"/>
      <c r="HL1128" s="75"/>
      <c r="HM1128" s="75"/>
    </row>
    <row r="1129" spans="203:221" ht="18" customHeight="1" x14ac:dyDescent="0.2">
      <c r="GU1129" s="75"/>
      <c r="GV1129" s="75"/>
      <c r="GW1129" s="75"/>
      <c r="GX1129" s="75"/>
      <c r="GY1129" s="75"/>
      <c r="GZ1129" s="75"/>
      <c r="HA1129" s="75"/>
      <c r="HB1129" s="75"/>
      <c r="HC1129" s="75"/>
      <c r="HD1129" s="75"/>
      <c r="HE1129" s="75"/>
      <c r="HF1129" s="75"/>
      <c r="HG1129" s="75"/>
      <c r="HH1129" s="75"/>
      <c r="HI1129" s="75"/>
      <c r="HJ1129" s="75"/>
      <c r="HK1129" s="75"/>
      <c r="HL1129" s="75"/>
      <c r="HM1129" s="75"/>
    </row>
    <row r="1130" spans="203:221" ht="18" customHeight="1" x14ac:dyDescent="0.2">
      <c r="GU1130" s="75"/>
      <c r="GV1130" s="75"/>
      <c r="GW1130" s="75"/>
      <c r="GX1130" s="75"/>
      <c r="GY1130" s="75"/>
      <c r="GZ1130" s="75"/>
      <c r="HA1130" s="75"/>
      <c r="HB1130" s="75"/>
      <c r="HC1130" s="75"/>
      <c r="HD1130" s="75"/>
      <c r="HE1130" s="75"/>
      <c r="HF1130" s="75"/>
      <c r="HG1130" s="75"/>
      <c r="HH1130" s="75"/>
      <c r="HI1130" s="75"/>
      <c r="HJ1130" s="75"/>
      <c r="HK1130" s="75"/>
      <c r="HL1130" s="75"/>
      <c r="HM1130" s="75"/>
    </row>
    <row r="1131" spans="203:221" ht="18" customHeight="1" x14ac:dyDescent="0.2">
      <c r="GU1131" s="75"/>
      <c r="GV1131" s="75"/>
      <c r="GW1131" s="75"/>
      <c r="GX1131" s="75"/>
      <c r="GY1131" s="75"/>
      <c r="GZ1131" s="75"/>
      <c r="HA1131" s="75"/>
      <c r="HB1131" s="75"/>
      <c r="HC1131" s="75"/>
      <c r="HD1131" s="75"/>
      <c r="HE1131" s="75"/>
      <c r="HF1131" s="75"/>
      <c r="HG1131" s="75"/>
      <c r="HH1131" s="75"/>
      <c r="HI1131" s="75"/>
      <c r="HJ1131" s="75"/>
      <c r="HK1131" s="75"/>
      <c r="HL1131" s="75"/>
      <c r="HM1131" s="75"/>
    </row>
    <row r="1132" spans="203:221" ht="18" customHeight="1" x14ac:dyDescent="0.2">
      <c r="GU1132" s="75"/>
      <c r="GV1132" s="75"/>
      <c r="GW1132" s="75"/>
      <c r="GX1132" s="75"/>
      <c r="GY1132" s="75"/>
      <c r="GZ1132" s="75"/>
      <c r="HA1132" s="75"/>
      <c r="HB1132" s="75"/>
      <c r="HC1132" s="75"/>
      <c r="HD1132" s="75"/>
      <c r="HE1132" s="75"/>
      <c r="HF1132" s="75"/>
      <c r="HG1132" s="75"/>
      <c r="HH1132" s="75"/>
      <c r="HI1132" s="75"/>
      <c r="HJ1132" s="75"/>
      <c r="HK1132" s="75"/>
      <c r="HL1132" s="75"/>
      <c r="HM1132" s="75"/>
    </row>
    <row r="1133" spans="203:221" ht="18" customHeight="1" x14ac:dyDescent="0.2">
      <c r="GU1133" s="75"/>
      <c r="GV1133" s="75"/>
      <c r="GW1133" s="75"/>
      <c r="GX1133" s="75"/>
      <c r="GY1133" s="75"/>
      <c r="GZ1133" s="75"/>
      <c r="HA1133" s="75"/>
      <c r="HB1133" s="75"/>
      <c r="HC1133" s="75"/>
      <c r="HD1133" s="75"/>
      <c r="HE1133" s="75"/>
      <c r="HF1133" s="75"/>
      <c r="HG1133" s="75"/>
      <c r="HH1133" s="75"/>
      <c r="HI1133" s="75"/>
      <c r="HJ1133" s="75"/>
      <c r="HK1133" s="75"/>
      <c r="HL1133" s="75"/>
      <c r="HM1133" s="75"/>
    </row>
    <row r="1134" spans="203:221" ht="18" customHeight="1" x14ac:dyDescent="0.2">
      <c r="GV1134" s="75"/>
      <c r="GW1134" s="75"/>
      <c r="GX1134" s="75"/>
      <c r="GY1134" s="75"/>
      <c r="GZ1134" s="75"/>
      <c r="HA1134" s="75"/>
      <c r="HB1134" s="75"/>
      <c r="HC1134" s="75"/>
      <c r="HD1134" s="75"/>
      <c r="HE1134" s="75"/>
      <c r="HF1134" s="75"/>
      <c r="HG1134" s="75"/>
      <c r="HH1134" s="75"/>
      <c r="HI1134" s="75"/>
      <c r="HJ1134" s="75"/>
      <c r="HK1134" s="75"/>
      <c r="HL1134" s="75"/>
      <c r="HM1134" s="75"/>
    </row>
    <row r="1135" spans="203:221" ht="18" customHeight="1" x14ac:dyDescent="0.2">
      <c r="GV1135" s="75"/>
      <c r="GW1135" s="75"/>
      <c r="GX1135" s="75"/>
      <c r="GY1135" s="75"/>
      <c r="GZ1135" s="75"/>
      <c r="HA1135" s="75"/>
      <c r="HB1135" s="75"/>
      <c r="HC1135" s="75"/>
      <c r="HD1135" s="75"/>
      <c r="HE1135" s="75"/>
      <c r="HF1135" s="75"/>
      <c r="HG1135" s="75"/>
      <c r="HH1135" s="75"/>
      <c r="HI1135" s="75"/>
      <c r="HJ1135" s="75"/>
      <c r="HK1135" s="75"/>
      <c r="HL1135" s="75"/>
      <c r="HM1135" s="75"/>
    </row>
    <row r="1136" spans="203:221" ht="18" customHeight="1" x14ac:dyDescent="0.2">
      <c r="GV1136" s="75"/>
      <c r="GW1136" s="75"/>
      <c r="GX1136" s="75"/>
      <c r="GY1136" s="75"/>
      <c r="GZ1136" s="75"/>
      <c r="HA1136" s="75"/>
      <c r="HB1136" s="75"/>
      <c r="HC1136" s="75"/>
      <c r="HD1136" s="75"/>
      <c r="HE1136" s="75"/>
      <c r="HF1136" s="75"/>
      <c r="HG1136" s="75"/>
      <c r="HH1136" s="75"/>
      <c r="HI1136" s="75"/>
      <c r="HJ1136" s="75"/>
      <c r="HK1136" s="75"/>
      <c r="HL1136" s="75"/>
      <c r="HM1136" s="75"/>
    </row>
    <row r="1137" spans="204:221" ht="18" customHeight="1" x14ac:dyDescent="0.2">
      <c r="GV1137" s="75"/>
      <c r="GW1137" s="75"/>
      <c r="GX1137" s="75"/>
      <c r="GY1137" s="75"/>
      <c r="GZ1137" s="75"/>
      <c r="HA1137" s="75"/>
      <c r="HB1137" s="75"/>
      <c r="HC1137" s="75"/>
      <c r="HD1137" s="75"/>
      <c r="HE1137" s="75"/>
      <c r="HF1137" s="75"/>
      <c r="HG1137" s="75"/>
      <c r="HH1137" s="75"/>
      <c r="HI1137" s="75"/>
      <c r="HJ1137" s="75"/>
      <c r="HK1137" s="75"/>
      <c r="HL1137" s="75"/>
      <c r="HM1137" s="75"/>
    </row>
    <row r="1138" spans="204:221" ht="18" customHeight="1" x14ac:dyDescent="0.2">
      <c r="GV1138" s="75"/>
      <c r="GW1138" s="75"/>
      <c r="GX1138" s="75"/>
      <c r="GY1138" s="75"/>
      <c r="GZ1138" s="75"/>
      <c r="HA1138" s="75"/>
      <c r="HB1138" s="75"/>
      <c r="HC1138" s="75"/>
      <c r="HD1138" s="75"/>
      <c r="HE1138" s="75"/>
      <c r="HF1138" s="75"/>
      <c r="HG1138" s="75"/>
      <c r="HH1138" s="75"/>
      <c r="HI1138" s="75"/>
      <c r="HJ1138" s="75"/>
      <c r="HK1138" s="75"/>
      <c r="HL1138" s="75"/>
      <c r="HM1138" s="75"/>
    </row>
    <row r="1139" spans="204:221" ht="18" customHeight="1" x14ac:dyDescent="0.2">
      <c r="GV1139" s="75"/>
      <c r="GW1139" s="75"/>
      <c r="GX1139" s="75"/>
      <c r="GY1139" s="75"/>
      <c r="GZ1139" s="75"/>
      <c r="HA1139" s="75"/>
      <c r="HB1139" s="75"/>
      <c r="HC1139" s="75"/>
      <c r="HD1139" s="75"/>
      <c r="HE1139" s="75"/>
      <c r="HF1139" s="75"/>
      <c r="HG1139" s="75"/>
      <c r="HH1139" s="75"/>
      <c r="HI1139" s="75"/>
      <c r="HJ1139" s="75"/>
      <c r="HK1139" s="75"/>
      <c r="HL1139" s="75"/>
      <c r="HM1139" s="75"/>
    </row>
    <row r="1140" spans="204:221" ht="18" customHeight="1" x14ac:dyDescent="0.2">
      <c r="GV1140" s="75"/>
      <c r="GW1140" s="75"/>
      <c r="GX1140" s="75"/>
      <c r="GY1140" s="75"/>
      <c r="GZ1140" s="75"/>
      <c r="HA1140" s="75"/>
      <c r="HB1140" s="75"/>
      <c r="HC1140" s="75"/>
      <c r="HD1140" s="75"/>
      <c r="HE1140" s="75"/>
      <c r="HF1140" s="75"/>
      <c r="HG1140" s="75"/>
      <c r="HH1140" s="75"/>
      <c r="HI1140" s="75"/>
      <c r="HJ1140" s="75"/>
      <c r="HK1140" s="75"/>
      <c r="HL1140" s="75"/>
      <c r="HM1140" s="75"/>
    </row>
    <row r="1141" spans="204:221" ht="18" customHeight="1" x14ac:dyDescent="0.2">
      <c r="GV1141" s="75"/>
      <c r="GW1141" s="75"/>
      <c r="GX1141" s="75"/>
      <c r="GY1141" s="75"/>
      <c r="GZ1141" s="75"/>
      <c r="HA1141" s="75"/>
      <c r="HB1141" s="75"/>
      <c r="HC1141" s="75"/>
      <c r="HD1141" s="75"/>
      <c r="HE1141" s="75"/>
      <c r="HF1141" s="75"/>
      <c r="HG1141" s="75"/>
      <c r="HH1141" s="75"/>
      <c r="HI1141" s="75"/>
      <c r="HJ1141" s="75"/>
      <c r="HK1141" s="75"/>
      <c r="HL1141" s="75"/>
      <c r="HM1141" s="75"/>
    </row>
    <row r="1142" spans="204:221" ht="18" customHeight="1" x14ac:dyDescent="0.2">
      <c r="GV1142" s="75"/>
      <c r="GW1142" s="75"/>
      <c r="GX1142" s="75"/>
      <c r="GY1142" s="75"/>
      <c r="GZ1142" s="75"/>
      <c r="HA1142" s="75"/>
      <c r="HB1142" s="75"/>
      <c r="HC1142" s="75"/>
      <c r="HD1142" s="75"/>
      <c r="HE1142" s="75"/>
      <c r="HF1142" s="75"/>
      <c r="HG1142" s="75"/>
      <c r="HH1142" s="75"/>
      <c r="HI1142" s="75"/>
      <c r="HJ1142" s="75"/>
      <c r="HK1142" s="75"/>
      <c r="HL1142" s="75"/>
      <c r="HM1142" s="75"/>
    </row>
    <row r="1143" spans="204:221" ht="18" customHeight="1" x14ac:dyDescent="0.2">
      <c r="GV1143" s="75"/>
      <c r="GW1143" s="75"/>
      <c r="GX1143" s="75"/>
      <c r="GY1143" s="75"/>
      <c r="GZ1143" s="75"/>
      <c r="HA1143" s="75"/>
      <c r="HB1143" s="75"/>
      <c r="HC1143" s="75"/>
      <c r="HD1143" s="75"/>
      <c r="HE1143" s="75"/>
      <c r="HF1143" s="75"/>
      <c r="HG1143" s="75"/>
      <c r="HH1143" s="75"/>
      <c r="HI1143" s="75"/>
      <c r="HJ1143" s="75"/>
      <c r="HK1143" s="75"/>
      <c r="HL1143" s="75"/>
      <c r="HM1143" s="75"/>
    </row>
    <row r="1144" spans="204:221" ht="18" customHeight="1" x14ac:dyDescent="0.2">
      <c r="GV1144" s="75"/>
      <c r="GW1144" s="75"/>
      <c r="GX1144" s="75"/>
      <c r="GY1144" s="75"/>
      <c r="GZ1144" s="75"/>
      <c r="HA1144" s="75"/>
      <c r="HB1144" s="75"/>
      <c r="HC1144" s="75"/>
      <c r="HD1144" s="75"/>
      <c r="HE1144" s="75"/>
      <c r="HF1144" s="75"/>
      <c r="HG1144" s="75"/>
      <c r="HH1144" s="75"/>
      <c r="HI1144" s="75"/>
      <c r="HJ1144" s="75"/>
      <c r="HK1144" s="75"/>
      <c r="HL1144" s="75"/>
      <c r="HM1144" s="75"/>
    </row>
    <row r="1145" spans="204:221" ht="18" customHeight="1" x14ac:dyDescent="0.2">
      <c r="GV1145" s="75"/>
      <c r="GW1145" s="75"/>
      <c r="GX1145" s="75"/>
      <c r="GY1145" s="75"/>
      <c r="GZ1145" s="75"/>
      <c r="HA1145" s="75"/>
      <c r="HB1145" s="75"/>
      <c r="HC1145" s="75"/>
      <c r="HD1145" s="75"/>
      <c r="HE1145" s="75"/>
      <c r="HF1145" s="75"/>
      <c r="HG1145" s="75"/>
      <c r="HH1145" s="75"/>
      <c r="HI1145" s="75"/>
      <c r="HJ1145" s="75"/>
      <c r="HK1145" s="75"/>
      <c r="HL1145" s="75"/>
      <c r="HM1145" s="75"/>
    </row>
    <row r="1146" spans="204:221" ht="18" customHeight="1" x14ac:dyDescent="0.2">
      <c r="GV1146" s="75"/>
      <c r="GW1146" s="75"/>
      <c r="GX1146" s="75"/>
      <c r="GY1146" s="75"/>
      <c r="GZ1146" s="75"/>
      <c r="HA1146" s="75"/>
      <c r="HB1146" s="75"/>
      <c r="HC1146" s="75"/>
      <c r="HD1146" s="75"/>
      <c r="HE1146" s="75"/>
      <c r="HF1146" s="75"/>
      <c r="HG1146" s="75"/>
      <c r="HH1146" s="75"/>
      <c r="HI1146" s="75"/>
      <c r="HJ1146" s="75"/>
      <c r="HK1146" s="75"/>
      <c r="HL1146" s="75"/>
      <c r="HM1146" s="75"/>
    </row>
    <row r="1147" spans="204:221" ht="18" customHeight="1" x14ac:dyDescent="0.2">
      <c r="GV1147" s="75"/>
      <c r="GW1147" s="75"/>
      <c r="GX1147" s="75"/>
      <c r="GY1147" s="75"/>
      <c r="GZ1147" s="75"/>
      <c r="HA1147" s="75"/>
      <c r="HB1147" s="75"/>
      <c r="HC1147" s="75"/>
      <c r="HD1147" s="75"/>
      <c r="HE1147" s="75"/>
      <c r="HF1147" s="75"/>
      <c r="HG1147" s="75"/>
      <c r="HH1147" s="75"/>
      <c r="HI1147" s="75"/>
      <c r="HJ1147" s="75"/>
      <c r="HK1147" s="75"/>
      <c r="HL1147" s="75"/>
      <c r="HM1147" s="75"/>
    </row>
    <row r="1148" spans="204:221" ht="18" customHeight="1" x14ac:dyDescent="0.2">
      <c r="GV1148" s="75"/>
      <c r="GW1148" s="75"/>
      <c r="GX1148" s="75"/>
      <c r="GY1148" s="75"/>
      <c r="GZ1148" s="75"/>
      <c r="HA1148" s="75"/>
      <c r="HB1148" s="75"/>
      <c r="HC1148" s="75"/>
      <c r="HD1148" s="75"/>
      <c r="HE1148" s="75"/>
      <c r="HF1148" s="75"/>
      <c r="HG1148" s="75"/>
      <c r="HH1148" s="75"/>
      <c r="HI1148" s="75"/>
      <c r="HJ1148" s="75"/>
      <c r="HK1148" s="75"/>
      <c r="HL1148" s="75"/>
      <c r="HM1148" s="75"/>
    </row>
    <row r="1149" spans="204:221" ht="18" customHeight="1" x14ac:dyDescent="0.2">
      <c r="GV1149" s="75"/>
      <c r="GW1149" s="75"/>
      <c r="GX1149" s="75"/>
      <c r="GY1149" s="75"/>
      <c r="GZ1149" s="75"/>
      <c r="HA1149" s="75"/>
      <c r="HB1149" s="75"/>
      <c r="HC1149" s="75"/>
      <c r="HD1149" s="75"/>
      <c r="HE1149" s="75"/>
      <c r="HF1149" s="75"/>
      <c r="HG1149" s="75"/>
      <c r="HH1149" s="75"/>
      <c r="HI1149" s="75"/>
      <c r="HJ1149" s="75"/>
      <c r="HK1149" s="75"/>
      <c r="HL1149" s="75"/>
      <c r="HM1149" s="75"/>
    </row>
    <row r="1150" spans="204:221" ht="18" customHeight="1" x14ac:dyDescent="0.2">
      <c r="GV1150" s="75"/>
      <c r="GW1150" s="75"/>
      <c r="GX1150" s="75"/>
      <c r="GY1150" s="75"/>
      <c r="GZ1150" s="75"/>
      <c r="HA1150" s="75"/>
      <c r="HB1150" s="75"/>
      <c r="HC1150" s="75"/>
      <c r="HD1150" s="75"/>
      <c r="HE1150" s="75"/>
      <c r="HF1150" s="75"/>
      <c r="HG1150" s="75"/>
      <c r="HH1150" s="75"/>
      <c r="HI1150" s="75"/>
      <c r="HJ1150" s="75"/>
      <c r="HK1150" s="75"/>
      <c r="HL1150" s="75"/>
      <c r="HM1150" s="75"/>
    </row>
    <row r="1151" spans="204:221" ht="18" customHeight="1" x14ac:dyDescent="0.2">
      <c r="GV1151" s="75"/>
      <c r="GW1151" s="75"/>
      <c r="GX1151" s="75"/>
      <c r="GY1151" s="75"/>
      <c r="GZ1151" s="75"/>
      <c r="HA1151" s="75"/>
      <c r="HB1151" s="75"/>
      <c r="HC1151" s="75"/>
      <c r="HD1151" s="75"/>
      <c r="HE1151" s="75"/>
      <c r="HF1151" s="75"/>
      <c r="HG1151" s="75"/>
      <c r="HH1151" s="75"/>
      <c r="HI1151" s="75"/>
      <c r="HJ1151" s="75"/>
      <c r="HK1151" s="75"/>
      <c r="HL1151" s="75"/>
      <c r="HM1151" s="75"/>
    </row>
    <row r="1152" spans="204:221" ht="18" customHeight="1" x14ac:dyDescent="0.2">
      <c r="GV1152" s="75"/>
      <c r="GW1152" s="75"/>
      <c r="GX1152" s="75"/>
      <c r="GY1152" s="75"/>
      <c r="GZ1152" s="75"/>
      <c r="HA1152" s="75"/>
      <c r="HB1152" s="75"/>
      <c r="HC1152" s="75"/>
      <c r="HD1152" s="75"/>
      <c r="HE1152" s="75"/>
      <c r="HF1152" s="75"/>
      <c r="HG1152" s="75"/>
      <c r="HH1152" s="75"/>
      <c r="HI1152" s="75"/>
      <c r="HJ1152" s="75"/>
      <c r="HK1152" s="75"/>
      <c r="HL1152" s="75"/>
      <c r="HM1152" s="75"/>
    </row>
    <row r="1153" spans="204:221" ht="18" customHeight="1" x14ac:dyDescent="0.2">
      <c r="GV1153" s="75"/>
      <c r="GW1153" s="75"/>
      <c r="GX1153" s="75"/>
      <c r="GY1153" s="75"/>
      <c r="GZ1153" s="75"/>
      <c r="HA1153" s="75"/>
      <c r="HB1153" s="75"/>
      <c r="HC1153" s="75"/>
      <c r="HD1153" s="75"/>
      <c r="HE1153" s="75"/>
      <c r="HF1153" s="75"/>
      <c r="HG1153" s="75"/>
      <c r="HH1153" s="75"/>
      <c r="HI1153" s="75"/>
      <c r="HJ1153" s="75"/>
      <c r="HK1153" s="75"/>
      <c r="HL1153" s="75"/>
      <c r="HM1153" s="75"/>
    </row>
    <row r="1154" spans="204:221" ht="18" customHeight="1" x14ac:dyDescent="0.2">
      <c r="GV1154" s="75"/>
      <c r="GW1154" s="75"/>
      <c r="GX1154" s="75"/>
      <c r="GY1154" s="75"/>
      <c r="GZ1154" s="75"/>
      <c r="HA1154" s="75"/>
      <c r="HB1154" s="75"/>
      <c r="HC1154" s="75"/>
      <c r="HD1154" s="75"/>
      <c r="HE1154" s="75"/>
      <c r="HF1154" s="75"/>
      <c r="HG1154" s="75"/>
      <c r="HH1154" s="75"/>
      <c r="HI1154" s="75"/>
      <c r="HJ1154" s="75"/>
      <c r="HK1154" s="75"/>
      <c r="HL1154" s="75"/>
      <c r="HM1154" s="75"/>
    </row>
    <row r="1155" spans="204:221" ht="18" customHeight="1" x14ac:dyDescent="0.2">
      <c r="GV1155" s="75"/>
      <c r="GW1155" s="75"/>
      <c r="GX1155" s="75"/>
      <c r="GY1155" s="75"/>
      <c r="GZ1155" s="75"/>
      <c r="HA1155" s="75"/>
      <c r="HB1155" s="75"/>
      <c r="HC1155" s="75"/>
      <c r="HD1155" s="75"/>
      <c r="HE1155" s="75"/>
      <c r="HF1155" s="75"/>
      <c r="HG1155" s="75"/>
      <c r="HH1155" s="75"/>
      <c r="HI1155" s="75"/>
      <c r="HJ1155" s="75"/>
      <c r="HK1155" s="75"/>
      <c r="HL1155" s="75"/>
      <c r="HM1155" s="75"/>
    </row>
    <row r="1156" spans="204:221" ht="18" customHeight="1" x14ac:dyDescent="0.2">
      <c r="GV1156" s="75"/>
      <c r="GW1156" s="75"/>
      <c r="GX1156" s="75"/>
      <c r="GY1156" s="75"/>
      <c r="GZ1156" s="75"/>
      <c r="HA1156" s="75"/>
      <c r="HB1156" s="75"/>
      <c r="HC1156" s="75"/>
      <c r="HD1156" s="75"/>
      <c r="HE1156" s="75"/>
      <c r="HF1156" s="75"/>
      <c r="HG1156" s="75"/>
      <c r="HH1156" s="75"/>
      <c r="HI1156" s="75"/>
      <c r="HJ1156" s="75"/>
      <c r="HK1156" s="75"/>
      <c r="HL1156" s="75"/>
      <c r="HM1156" s="75"/>
    </row>
    <row r="1157" spans="204:221" ht="18" customHeight="1" x14ac:dyDescent="0.2">
      <c r="GV1157" s="75"/>
      <c r="GW1157" s="75"/>
      <c r="GX1157" s="75"/>
      <c r="GY1157" s="75"/>
      <c r="GZ1157" s="75"/>
      <c r="HA1157" s="75"/>
      <c r="HB1157" s="75"/>
      <c r="HC1157" s="75"/>
      <c r="HD1157" s="75"/>
      <c r="HE1157" s="75"/>
      <c r="HF1157" s="75"/>
      <c r="HG1157" s="75"/>
      <c r="HH1157" s="75"/>
      <c r="HI1157" s="75"/>
      <c r="HJ1157" s="75"/>
      <c r="HK1157" s="75"/>
      <c r="HL1157" s="75"/>
      <c r="HM1157" s="75"/>
    </row>
    <row r="1158" spans="204:221" ht="18" customHeight="1" x14ac:dyDescent="0.2">
      <c r="GV1158" s="75"/>
      <c r="GW1158" s="75"/>
      <c r="GX1158" s="75"/>
      <c r="GY1158" s="75"/>
      <c r="GZ1158" s="75"/>
      <c r="HA1158" s="75"/>
      <c r="HB1158" s="75"/>
      <c r="HC1158" s="75"/>
      <c r="HD1158" s="75"/>
      <c r="HE1158" s="75"/>
      <c r="HF1158" s="75"/>
      <c r="HG1158" s="75"/>
      <c r="HH1158" s="75"/>
      <c r="HI1158" s="75"/>
      <c r="HJ1158" s="75"/>
      <c r="HK1158" s="75"/>
      <c r="HL1158" s="75"/>
      <c r="HM1158" s="75"/>
    </row>
    <row r="1159" spans="204:221" ht="18" customHeight="1" x14ac:dyDescent="0.2">
      <c r="GV1159" s="75"/>
      <c r="GW1159" s="75"/>
      <c r="GX1159" s="75"/>
      <c r="GY1159" s="75"/>
      <c r="GZ1159" s="75"/>
      <c r="HA1159" s="75"/>
      <c r="HB1159" s="75"/>
      <c r="HC1159" s="75"/>
      <c r="HD1159" s="75"/>
      <c r="HE1159" s="75"/>
      <c r="HF1159" s="75"/>
      <c r="HG1159" s="75"/>
      <c r="HH1159" s="75"/>
      <c r="HI1159" s="75"/>
      <c r="HJ1159" s="75"/>
      <c r="HK1159" s="75"/>
      <c r="HL1159" s="75"/>
      <c r="HM1159" s="75"/>
    </row>
    <row r="1160" spans="204:221" ht="18" customHeight="1" x14ac:dyDescent="0.2">
      <c r="GV1160" s="75"/>
      <c r="GW1160" s="75"/>
      <c r="GX1160" s="75"/>
      <c r="GY1160" s="75"/>
      <c r="GZ1160" s="75"/>
      <c r="HA1160" s="75"/>
      <c r="HB1160" s="75"/>
      <c r="HC1160" s="75"/>
      <c r="HD1160" s="75"/>
      <c r="HE1160" s="75"/>
      <c r="HF1160" s="75"/>
      <c r="HG1160" s="75"/>
      <c r="HH1160" s="75"/>
      <c r="HI1160" s="75"/>
      <c r="HJ1160" s="75"/>
      <c r="HK1160" s="75"/>
      <c r="HL1160" s="75"/>
      <c r="HM1160" s="75"/>
    </row>
    <row r="1161" spans="204:221" ht="18" customHeight="1" x14ac:dyDescent="0.2">
      <c r="GV1161" s="75"/>
      <c r="GW1161" s="75"/>
      <c r="GX1161" s="75"/>
      <c r="GY1161" s="75"/>
      <c r="GZ1161" s="75"/>
      <c r="HA1161" s="75"/>
      <c r="HB1161" s="75"/>
      <c r="HC1161" s="75"/>
      <c r="HD1161" s="75"/>
      <c r="HE1161" s="75"/>
      <c r="HF1161" s="75"/>
      <c r="HG1161" s="75"/>
      <c r="HH1161" s="75"/>
      <c r="HI1161" s="75"/>
      <c r="HJ1161" s="75"/>
      <c r="HK1161" s="75"/>
      <c r="HL1161" s="75"/>
      <c r="HM1161" s="75"/>
    </row>
    <row r="1162" spans="204:221" ht="18" customHeight="1" x14ac:dyDescent="0.2">
      <c r="GV1162" s="75"/>
      <c r="GW1162" s="75"/>
      <c r="GX1162" s="75"/>
      <c r="GY1162" s="75"/>
      <c r="GZ1162" s="75"/>
      <c r="HA1162" s="75"/>
      <c r="HB1162" s="75"/>
      <c r="HC1162" s="75"/>
      <c r="HD1162" s="75"/>
      <c r="HE1162" s="75"/>
      <c r="HF1162" s="75"/>
      <c r="HG1162" s="75"/>
      <c r="HH1162" s="75"/>
      <c r="HI1162" s="75"/>
      <c r="HJ1162" s="75"/>
      <c r="HK1162" s="75"/>
      <c r="HL1162" s="75"/>
      <c r="HM1162" s="75"/>
    </row>
    <row r="1163" spans="204:221" ht="18" customHeight="1" x14ac:dyDescent="0.2">
      <c r="GV1163" s="75"/>
      <c r="GW1163" s="75"/>
      <c r="GX1163" s="75"/>
      <c r="GY1163" s="75"/>
      <c r="GZ1163" s="75"/>
      <c r="HA1163" s="75"/>
      <c r="HB1163" s="75"/>
      <c r="HC1163" s="75"/>
      <c r="HD1163" s="75"/>
      <c r="HE1163" s="75"/>
      <c r="HF1163" s="75"/>
      <c r="HG1163" s="75"/>
      <c r="HH1163" s="75"/>
      <c r="HI1163" s="75"/>
      <c r="HJ1163" s="75"/>
      <c r="HK1163" s="75"/>
      <c r="HL1163" s="75"/>
      <c r="HM1163" s="75"/>
    </row>
    <row r="1164" spans="204:221" ht="18" customHeight="1" x14ac:dyDescent="0.2">
      <c r="GV1164" s="75"/>
      <c r="GW1164" s="75"/>
      <c r="GX1164" s="75"/>
      <c r="GY1164" s="75"/>
      <c r="GZ1164" s="75"/>
      <c r="HA1164" s="75"/>
      <c r="HB1164" s="75"/>
      <c r="HC1164" s="75"/>
      <c r="HD1164" s="75"/>
      <c r="HE1164" s="75"/>
      <c r="HF1164" s="75"/>
      <c r="HG1164" s="75"/>
      <c r="HH1164" s="75"/>
      <c r="HI1164" s="75"/>
      <c r="HJ1164" s="75"/>
      <c r="HK1164" s="75"/>
      <c r="HL1164" s="75"/>
      <c r="HM1164" s="75"/>
    </row>
    <row r="1165" spans="204:221" ht="18" customHeight="1" x14ac:dyDescent="0.2">
      <c r="GV1165" s="75"/>
      <c r="GW1165" s="75"/>
      <c r="GX1165" s="75"/>
      <c r="GY1165" s="75"/>
      <c r="GZ1165" s="75"/>
      <c r="HA1165" s="75"/>
      <c r="HB1165" s="75"/>
      <c r="HC1165" s="75"/>
      <c r="HD1165" s="75"/>
      <c r="HE1165" s="75"/>
      <c r="HF1165" s="75"/>
      <c r="HG1165" s="75"/>
      <c r="HH1165" s="75"/>
      <c r="HI1165" s="75"/>
      <c r="HJ1165" s="75"/>
      <c r="HK1165" s="75"/>
      <c r="HL1165" s="75"/>
      <c r="HM1165" s="75"/>
    </row>
    <row r="1166" spans="204:221" ht="18" customHeight="1" x14ac:dyDescent="0.2">
      <c r="GV1166" s="75"/>
      <c r="GW1166" s="75"/>
      <c r="GX1166" s="75"/>
      <c r="GY1166" s="75"/>
      <c r="GZ1166" s="75"/>
      <c r="HA1166" s="75"/>
      <c r="HB1166" s="75"/>
      <c r="HC1166" s="75"/>
      <c r="HD1166" s="75"/>
      <c r="HE1166" s="75"/>
      <c r="HF1166" s="75"/>
      <c r="HG1166" s="75"/>
      <c r="HH1166" s="75"/>
      <c r="HI1166" s="75"/>
      <c r="HJ1166" s="75"/>
      <c r="HK1166" s="75"/>
      <c r="HL1166" s="75"/>
      <c r="HM1166" s="75"/>
    </row>
    <row r="1167" spans="204:221" ht="18" customHeight="1" x14ac:dyDescent="0.2">
      <c r="GV1167" s="75"/>
      <c r="GW1167" s="75"/>
      <c r="GX1167" s="75"/>
      <c r="GY1167" s="75"/>
      <c r="GZ1167" s="75"/>
      <c r="HA1167" s="75"/>
      <c r="HB1167" s="75"/>
      <c r="HC1167" s="75"/>
      <c r="HD1167" s="75"/>
      <c r="HE1167" s="75"/>
      <c r="HF1167" s="75"/>
      <c r="HG1167" s="75"/>
      <c r="HH1167" s="75"/>
      <c r="HI1167" s="75"/>
      <c r="HJ1167" s="75"/>
      <c r="HK1167" s="75"/>
      <c r="HL1167" s="75"/>
      <c r="HM1167" s="75"/>
    </row>
    <row r="1168" spans="204:221" ht="18" customHeight="1" x14ac:dyDescent="0.2">
      <c r="GV1168" s="75"/>
      <c r="GW1168" s="75"/>
      <c r="GX1168" s="75"/>
      <c r="GY1168" s="75"/>
      <c r="GZ1168" s="75"/>
      <c r="HA1168" s="75"/>
      <c r="HB1168" s="75"/>
      <c r="HC1168" s="75"/>
      <c r="HD1168" s="75"/>
      <c r="HE1168" s="75"/>
      <c r="HF1168" s="75"/>
      <c r="HG1168" s="75"/>
      <c r="HH1168" s="75"/>
      <c r="HI1168" s="75"/>
      <c r="HJ1168" s="75"/>
      <c r="HK1168" s="75"/>
      <c r="HL1168" s="75"/>
      <c r="HM1168" s="75"/>
    </row>
    <row r="1169" spans="204:221" ht="18" customHeight="1" x14ac:dyDescent="0.2">
      <c r="GV1169" s="75"/>
      <c r="GW1169" s="75"/>
      <c r="GX1169" s="75"/>
      <c r="GY1169" s="75"/>
      <c r="GZ1169" s="75"/>
      <c r="HA1169" s="75"/>
      <c r="HB1169" s="75"/>
      <c r="HC1169" s="75"/>
      <c r="HD1169" s="75"/>
      <c r="HE1169" s="75"/>
      <c r="HF1169" s="75"/>
      <c r="HG1169" s="75"/>
      <c r="HH1169" s="75"/>
      <c r="HI1169" s="75"/>
      <c r="HJ1169" s="75"/>
      <c r="HK1169" s="75"/>
      <c r="HL1169" s="75"/>
      <c r="HM1169" s="75"/>
    </row>
    <row r="1170" spans="204:221" ht="18" customHeight="1" x14ac:dyDescent="0.2">
      <c r="GY1170" s="75"/>
      <c r="GZ1170" s="75"/>
      <c r="HA1170" s="75"/>
      <c r="HB1170" s="75"/>
      <c r="HC1170" s="75"/>
      <c r="HD1170" s="75"/>
      <c r="HE1170" s="75"/>
      <c r="HF1170" s="75"/>
      <c r="HG1170" s="75"/>
      <c r="HH1170" s="75"/>
      <c r="HI1170" s="75"/>
      <c r="HJ1170" s="75"/>
      <c r="HK1170" s="75"/>
      <c r="HL1170" s="75"/>
      <c r="HM1170" s="75"/>
    </row>
    <row r="1171" spans="204:221" ht="18" customHeight="1" x14ac:dyDescent="0.2">
      <c r="GY1171" s="75"/>
      <c r="GZ1171" s="75"/>
      <c r="HA1171" s="75"/>
      <c r="HB1171" s="75"/>
      <c r="HC1171" s="75"/>
      <c r="HD1171" s="75"/>
      <c r="HE1171" s="75"/>
      <c r="HF1171" s="75"/>
      <c r="HG1171" s="75"/>
      <c r="HH1171" s="75"/>
      <c r="HI1171" s="75"/>
      <c r="HJ1171" s="75"/>
      <c r="HK1171" s="75"/>
      <c r="HL1171" s="75"/>
      <c r="HM1171" s="75"/>
    </row>
    <row r="1172" spans="204:221" ht="18" customHeight="1" x14ac:dyDescent="0.2">
      <c r="GY1172" s="75"/>
      <c r="GZ1172" s="75"/>
      <c r="HA1172" s="75"/>
      <c r="HB1172" s="75"/>
      <c r="HC1172" s="75"/>
      <c r="HD1172" s="75"/>
      <c r="HE1172" s="75"/>
      <c r="HF1172" s="75"/>
      <c r="HG1172" s="75"/>
      <c r="HH1172" s="75"/>
      <c r="HI1172" s="75"/>
      <c r="HJ1172" s="75"/>
      <c r="HK1172" s="75"/>
      <c r="HL1172" s="75"/>
      <c r="HM1172" s="75"/>
    </row>
    <row r="1173" spans="204:221" ht="18" customHeight="1" x14ac:dyDescent="0.2">
      <c r="GY1173" s="75"/>
      <c r="GZ1173" s="75"/>
      <c r="HA1173" s="75"/>
      <c r="HB1173" s="75"/>
      <c r="HC1173" s="75"/>
      <c r="HD1173" s="75"/>
      <c r="HE1173" s="75"/>
      <c r="HF1173" s="75"/>
      <c r="HG1173" s="75"/>
      <c r="HH1173" s="75"/>
      <c r="HI1173" s="75"/>
      <c r="HJ1173" s="75"/>
      <c r="HK1173" s="75"/>
      <c r="HL1173" s="75"/>
      <c r="HM1173" s="75"/>
    </row>
    <row r="1174" spans="204:221" ht="18" customHeight="1" x14ac:dyDescent="0.2">
      <c r="GY1174" s="75"/>
      <c r="GZ1174" s="75"/>
      <c r="HA1174" s="75"/>
      <c r="HB1174" s="75"/>
      <c r="HC1174" s="75"/>
      <c r="HD1174" s="75"/>
      <c r="HE1174" s="75"/>
      <c r="HF1174" s="75"/>
      <c r="HG1174" s="75"/>
      <c r="HH1174" s="75"/>
      <c r="HI1174" s="75"/>
      <c r="HJ1174" s="75"/>
      <c r="HK1174" s="75"/>
      <c r="HL1174" s="75"/>
      <c r="HM1174" s="75"/>
    </row>
    <row r="1175" spans="204:221" ht="18" customHeight="1" x14ac:dyDescent="0.2">
      <c r="GY1175" s="75"/>
      <c r="GZ1175" s="75"/>
      <c r="HA1175" s="75"/>
      <c r="HB1175" s="75"/>
      <c r="HC1175" s="75"/>
      <c r="HD1175" s="75"/>
      <c r="HE1175" s="75"/>
      <c r="HF1175" s="75"/>
      <c r="HG1175" s="75"/>
      <c r="HH1175" s="75"/>
      <c r="HI1175" s="75"/>
      <c r="HJ1175" s="75"/>
      <c r="HK1175" s="75"/>
      <c r="HL1175" s="75"/>
      <c r="HM1175" s="75"/>
    </row>
    <row r="1176" spans="204:221" ht="18" customHeight="1" x14ac:dyDescent="0.2">
      <c r="GY1176" s="75"/>
      <c r="GZ1176" s="75"/>
      <c r="HA1176" s="75"/>
      <c r="HB1176" s="75"/>
      <c r="HC1176" s="75"/>
      <c r="HD1176" s="75"/>
      <c r="HE1176" s="75"/>
      <c r="HF1176" s="75"/>
      <c r="HG1176" s="75"/>
      <c r="HH1176" s="75"/>
      <c r="HI1176" s="75"/>
      <c r="HJ1176" s="75"/>
      <c r="HK1176" s="75"/>
      <c r="HL1176" s="75"/>
      <c r="HM1176" s="75"/>
    </row>
    <row r="1177" spans="204:221" ht="18" customHeight="1" x14ac:dyDescent="0.2">
      <c r="GY1177" s="75"/>
      <c r="GZ1177" s="75"/>
      <c r="HA1177" s="75"/>
      <c r="HB1177" s="75"/>
      <c r="HC1177" s="75"/>
      <c r="HD1177" s="75"/>
      <c r="HE1177" s="75"/>
      <c r="HF1177" s="75"/>
      <c r="HG1177" s="75"/>
      <c r="HH1177" s="75"/>
      <c r="HI1177" s="75"/>
      <c r="HJ1177" s="75"/>
      <c r="HK1177" s="75"/>
      <c r="HL1177" s="75"/>
      <c r="HM1177" s="75"/>
    </row>
    <row r="1178" spans="204:221" ht="18" customHeight="1" x14ac:dyDescent="0.2">
      <c r="GY1178" s="75"/>
      <c r="GZ1178" s="75"/>
      <c r="HA1178" s="75"/>
      <c r="HB1178" s="75"/>
      <c r="HC1178" s="75"/>
      <c r="HD1178" s="75"/>
      <c r="HE1178" s="75"/>
      <c r="HF1178" s="75"/>
      <c r="HG1178" s="75"/>
      <c r="HH1178" s="75"/>
      <c r="HI1178" s="75"/>
      <c r="HJ1178" s="75"/>
      <c r="HK1178" s="75"/>
      <c r="HL1178" s="75"/>
      <c r="HM1178" s="75"/>
    </row>
    <row r="1179" spans="204:221" ht="18" customHeight="1" x14ac:dyDescent="0.2">
      <c r="GY1179" s="75"/>
      <c r="GZ1179" s="75"/>
      <c r="HA1179" s="75"/>
      <c r="HB1179" s="75"/>
      <c r="HC1179" s="75"/>
      <c r="HD1179" s="75"/>
      <c r="HE1179" s="75"/>
      <c r="HF1179" s="75"/>
      <c r="HG1179" s="75"/>
      <c r="HH1179" s="75"/>
      <c r="HI1179" s="75"/>
      <c r="HJ1179" s="75"/>
      <c r="HK1179" s="75"/>
      <c r="HL1179" s="75"/>
      <c r="HM1179" s="75"/>
    </row>
    <row r="1180" spans="204:221" ht="18" customHeight="1" x14ac:dyDescent="0.2">
      <c r="GY1180" s="75"/>
      <c r="GZ1180" s="75"/>
      <c r="HA1180" s="75"/>
      <c r="HB1180" s="75"/>
      <c r="HC1180" s="75"/>
      <c r="HD1180" s="75"/>
      <c r="HE1180" s="75"/>
      <c r="HF1180" s="75"/>
      <c r="HG1180" s="75"/>
      <c r="HH1180" s="75"/>
      <c r="HI1180" s="75"/>
      <c r="HJ1180" s="75"/>
      <c r="HK1180" s="75"/>
      <c r="HL1180" s="75"/>
      <c r="HM1180" s="75"/>
    </row>
    <row r="1181" spans="204:221" ht="18" customHeight="1" x14ac:dyDescent="0.2">
      <c r="GY1181" s="75"/>
      <c r="GZ1181" s="75"/>
      <c r="HA1181" s="75"/>
      <c r="HB1181" s="75"/>
      <c r="HC1181" s="75"/>
      <c r="HD1181" s="75"/>
      <c r="HE1181" s="75"/>
      <c r="HF1181" s="75"/>
      <c r="HG1181" s="75"/>
      <c r="HH1181" s="75"/>
      <c r="HI1181" s="75"/>
      <c r="HJ1181" s="75"/>
      <c r="HK1181" s="75"/>
      <c r="HL1181" s="75"/>
      <c r="HM1181" s="75"/>
    </row>
    <row r="1182" spans="204:221" ht="18" customHeight="1" x14ac:dyDescent="0.2">
      <c r="GY1182" s="75"/>
      <c r="GZ1182" s="75"/>
      <c r="HA1182" s="75"/>
      <c r="HB1182" s="75"/>
      <c r="HC1182" s="75"/>
      <c r="HD1182" s="75"/>
      <c r="HE1182" s="75"/>
      <c r="HF1182" s="75"/>
      <c r="HG1182" s="75"/>
      <c r="HH1182" s="75"/>
      <c r="HI1182" s="75"/>
      <c r="HJ1182" s="75"/>
      <c r="HK1182" s="75"/>
      <c r="HL1182" s="75"/>
      <c r="HM1182" s="75"/>
    </row>
    <row r="1183" spans="204:221" ht="18" customHeight="1" x14ac:dyDescent="0.2">
      <c r="GY1183" s="75"/>
      <c r="GZ1183" s="75"/>
      <c r="HA1183" s="75"/>
      <c r="HB1183" s="75"/>
      <c r="HC1183" s="75"/>
      <c r="HD1183" s="75"/>
      <c r="HE1183" s="75"/>
      <c r="HF1183" s="75"/>
      <c r="HG1183" s="75"/>
      <c r="HH1183" s="75"/>
      <c r="HI1183" s="75"/>
      <c r="HJ1183" s="75"/>
      <c r="HK1183" s="75"/>
      <c r="HL1183" s="75"/>
      <c r="HM1183" s="75"/>
    </row>
    <row r="1184" spans="204:221" ht="18" customHeight="1" x14ac:dyDescent="0.2">
      <c r="GY1184" s="75"/>
      <c r="GZ1184" s="75"/>
      <c r="HA1184" s="75"/>
      <c r="HB1184" s="75"/>
      <c r="HC1184" s="75"/>
      <c r="HD1184" s="75"/>
      <c r="HE1184" s="75"/>
      <c r="HF1184" s="75"/>
      <c r="HG1184" s="75"/>
      <c r="HH1184" s="75"/>
      <c r="HI1184" s="75"/>
      <c r="HJ1184" s="75"/>
      <c r="HK1184" s="75"/>
      <c r="HL1184" s="75"/>
      <c r="HM1184" s="75"/>
    </row>
    <row r="1185" spans="207:221" ht="18" customHeight="1" x14ac:dyDescent="0.2">
      <c r="GY1185" s="75"/>
      <c r="GZ1185" s="75"/>
      <c r="HA1185" s="75"/>
      <c r="HB1185" s="75"/>
      <c r="HC1185" s="75"/>
      <c r="HD1185" s="75"/>
      <c r="HE1185" s="75"/>
      <c r="HF1185" s="75"/>
      <c r="HG1185" s="75"/>
      <c r="HH1185" s="75"/>
      <c r="HI1185" s="75"/>
      <c r="HJ1185" s="75"/>
      <c r="HK1185" s="75"/>
      <c r="HL1185" s="75"/>
      <c r="HM1185" s="75"/>
    </row>
    <row r="1186" spans="207:221" ht="18" customHeight="1" x14ac:dyDescent="0.2">
      <c r="GY1186" s="75"/>
      <c r="GZ1186" s="75"/>
      <c r="HA1186" s="75"/>
      <c r="HB1186" s="75"/>
      <c r="HC1186" s="75"/>
      <c r="HD1186" s="75"/>
      <c r="HE1186" s="75"/>
      <c r="HF1186" s="75"/>
      <c r="HG1186" s="75"/>
      <c r="HH1186" s="75"/>
      <c r="HI1186" s="75"/>
      <c r="HJ1186" s="75"/>
      <c r="HK1186" s="75"/>
      <c r="HL1186" s="75"/>
      <c r="HM1186" s="75"/>
    </row>
    <row r="1187" spans="207:221" ht="18" customHeight="1" x14ac:dyDescent="0.2">
      <c r="GY1187" s="75"/>
      <c r="GZ1187" s="75"/>
      <c r="HA1187" s="75"/>
      <c r="HB1187" s="75"/>
      <c r="HC1187" s="75"/>
      <c r="HD1187" s="75"/>
      <c r="HE1187" s="75"/>
      <c r="HF1187" s="75"/>
      <c r="HG1187" s="75"/>
      <c r="HH1187" s="75"/>
      <c r="HI1187" s="75"/>
      <c r="HJ1187" s="75"/>
      <c r="HK1187" s="75"/>
      <c r="HL1187" s="75"/>
      <c r="HM1187" s="75"/>
    </row>
    <row r="1188" spans="207:221" ht="18" customHeight="1" x14ac:dyDescent="0.2">
      <c r="GY1188" s="75"/>
      <c r="GZ1188" s="75"/>
      <c r="HA1188" s="75"/>
      <c r="HB1188" s="75"/>
      <c r="HC1188" s="75"/>
      <c r="HD1188" s="75"/>
      <c r="HE1188" s="75"/>
      <c r="HF1188" s="75"/>
      <c r="HG1188" s="75"/>
      <c r="HH1188" s="75"/>
      <c r="HI1188" s="75"/>
      <c r="HJ1188" s="75"/>
      <c r="HK1188" s="75"/>
      <c r="HL1188" s="75"/>
      <c r="HM1188" s="75"/>
    </row>
    <row r="1189" spans="207:221" ht="18" customHeight="1" x14ac:dyDescent="0.2">
      <c r="GY1189" s="75"/>
      <c r="GZ1189" s="75"/>
      <c r="HA1189" s="75"/>
      <c r="HB1189" s="75"/>
      <c r="HC1189" s="75"/>
      <c r="HD1189" s="75"/>
      <c r="HE1189" s="75"/>
      <c r="HF1189" s="75"/>
      <c r="HG1189" s="75"/>
      <c r="HH1189" s="75"/>
      <c r="HI1189" s="75"/>
      <c r="HJ1189" s="75"/>
      <c r="HK1189" s="75"/>
      <c r="HL1189" s="75"/>
      <c r="HM1189" s="75"/>
    </row>
    <row r="1190" spans="207:221" ht="18" customHeight="1" x14ac:dyDescent="0.2">
      <c r="GY1190" s="75"/>
      <c r="GZ1190" s="75"/>
      <c r="HA1190" s="75"/>
      <c r="HB1190" s="75"/>
      <c r="HC1190" s="75"/>
      <c r="HD1190" s="75"/>
      <c r="HE1190" s="75"/>
      <c r="HF1190" s="75"/>
      <c r="HG1190" s="75"/>
      <c r="HH1190" s="75"/>
      <c r="HI1190" s="75"/>
      <c r="HJ1190" s="75"/>
      <c r="HK1190" s="75"/>
      <c r="HL1190" s="75"/>
      <c r="HM1190" s="75"/>
    </row>
    <row r="1191" spans="207:221" ht="18" customHeight="1" x14ac:dyDescent="0.2">
      <c r="GY1191" s="75"/>
      <c r="GZ1191" s="75"/>
      <c r="HA1191" s="75"/>
      <c r="HB1191" s="75"/>
      <c r="HC1191" s="75"/>
      <c r="HD1191" s="75"/>
      <c r="HE1191" s="75"/>
      <c r="HF1191" s="75"/>
      <c r="HG1191" s="75"/>
      <c r="HH1191" s="75"/>
      <c r="HI1191" s="75"/>
      <c r="HJ1191" s="75"/>
      <c r="HK1191" s="75"/>
      <c r="HL1191" s="75"/>
      <c r="HM1191" s="75"/>
    </row>
    <row r="1192" spans="207:221" ht="18" customHeight="1" x14ac:dyDescent="0.2">
      <c r="GY1192" s="75"/>
      <c r="GZ1192" s="75"/>
      <c r="HA1192" s="75"/>
      <c r="HB1192" s="75"/>
      <c r="HC1192" s="75"/>
      <c r="HD1192" s="75"/>
      <c r="HE1192" s="75"/>
      <c r="HF1192" s="75"/>
      <c r="HG1192" s="75"/>
      <c r="HH1192" s="75"/>
      <c r="HI1192" s="75"/>
      <c r="HJ1192" s="75"/>
      <c r="HK1192" s="75"/>
      <c r="HL1192" s="75"/>
      <c r="HM1192" s="75"/>
    </row>
    <row r="1193" spans="207:221" ht="18" customHeight="1" x14ac:dyDescent="0.2">
      <c r="GY1193" s="75"/>
      <c r="GZ1193" s="75"/>
      <c r="HA1193" s="75"/>
      <c r="HB1193" s="75"/>
      <c r="HC1193" s="75"/>
      <c r="HD1193" s="75"/>
      <c r="HE1193" s="75"/>
      <c r="HF1193" s="75"/>
      <c r="HG1193" s="75"/>
      <c r="HH1193" s="75"/>
      <c r="HI1193" s="75"/>
      <c r="HJ1193" s="75"/>
      <c r="HK1193" s="75"/>
      <c r="HL1193" s="75"/>
      <c r="HM1193" s="75"/>
    </row>
    <row r="1194" spans="207:221" ht="18" customHeight="1" x14ac:dyDescent="0.2">
      <c r="GY1194" s="75"/>
      <c r="GZ1194" s="75"/>
      <c r="HA1194" s="75"/>
      <c r="HB1194" s="75"/>
      <c r="HC1194" s="75"/>
      <c r="HD1194" s="75"/>
      <c r="HE1194" s="75"/>
      <c r="HF1194" s="75"/>
      <c r="HG1194" s="75"/>
      <c r="HH1194" s="75"/>
      <c r="HI1194" s="75"/>
      <c r="HJ1194" s="75"/>
      <c r="HK1194" s="75"/>
      <c r="HL1194" s="75"/>
      <c r="HM1194" s="75"/>
    </row>
    <row r="1195" spans="207:221" ht="18" customHeight="1" x14ac:dyDescent="0.2">
      <c r="GY1195" s="75"/>
      <c r="GZ1195" s="75"/>
      <c r="HA1195" s="75"/>
      <c r="HB1195" s="75"/>
      <c r="HC1195" s="75"/>
      <c r="HD1195" s="75"/>
      <c r="HE1195" s="75"/>
      <c r="HF1195" s="75"/>
      <c r="HG1195" s="75"/>
      <c r="HH1195" s="75"/>
      <c r="HI1195" s="75"/>
      <c r="HJ1195" s="75"/>
      <c r="HK1195" s="75"/>
      <c r="HL1195" s="75"/>
      <c r="HM1195" s="75"/>
    </row>
    <row r="1196" spans="207:221" ht="18" customHeight="1" x14ac:dyDescent="0.2">
      <c r="GY1196" s="75"/>
      <c r="GZ1196" s="75"/>
      <c r="HA1196" s="75"/>
      <c r="HB1196" s="75"/>
      <c r="HC1196" s="75"/>
      <c r="HD1196" s="75"/>
      <c r="HE1196" s="75"/>
      <c r="HF1196" s="75"/>
      <c r="HG1196" s="75"/>
      <c r="HH1196" s="75"/>
      <c r="HI1196" s="75"/>
      <c r="HJ1196" s="75"/>
      <c r="HK1196" s="75"/>
      <c r="HL1196" s="75"/>
      <c r="HM1196" s="75"/>
    </row>
    <row r="1197" spans="207:221" ht="18" customHeight="1" x14ac:dyDescent="0.2">
      <c r="GY1197" s="75"/>
      <c r="GZ1197" s="75"/>
      <c r="HA1197" s="75"/>
      <c r="HB1197" s="75"/>
      <c r="HC1197" s="75"/>
      <c r="HD1197" s="75"/>
      <c r="HE1197" s="75"/>
      <c r="HF1197" s="75"/>
      <c r="HG1197" s="75"/>
      <c r="HH1197" s="75"/>
      <c r="HI1197" s="75"/>
      <c r="HJ1197" s="75"/>
      <c r="HK1197" s="75"/>
      <c r="HL1197" s="75"/>
      <c r="HM1197" s="75"/>
    </row>
    <row r="1198" spans="207:221" ht="18" customHeight="1" x14ac:dyDescent="0.2">
      <c r="GY1198" s="75"/>
      <c r="GZ1198" s="75"/>
      <c r="HA1198" s="75"/>
      <c r="HB1198" s="75"/>
      <c r="HC1198" s="75"/>
      <c r="HD1198" s="75"/>
      <c r="HE1198" s="75"/>
      <c r="HF1198" s="75"/>
      <c r="HG1198" s="75"/>
      <c r="HH1198" s="75"/>
      <c r="HI1198" s="75"/>
      <c r="HJ1198" s="75"/>
      <c r="HK1198" s="75"/>
      <c r="HL1198" s="75"/>
      <c r="HM1198" s="75"/>
    </row>
    <row r="1199" spans="207:221" ht="18" customHeight="1" x14ac:dyDescent="0.2">
      <c r="GY1199" s="75"/>
      <c r="GZ1199" s="75"/>
      <c r="HA1199" s="75"/>
      <c r="HB1199" s="75"/>
      <c r="HC1199" s="75"/>
      <c r="HD1199" s="75"/>
      <c r="HE1199" s="75"/>
      <c r="HF1199" s="75"/>
      <c r="HG1199" s="75"/>
      <c r="HH1199" s="75"/>
      <c r="HI1199" s="75"/>
      <c r="HJ1199" s="75"/>
      <c r="HK1199" s="75"/>
      <c r="HL1199" s="75"/>
      <c r="HM1199" s="75"/>
    </row>
    <row r="1200" spans="207:221" ht="18" customHeight="1" x14ac:dyDescent="0.2">
      <c r="GY1200" s="75"/>
      <c r="GZ1200" s="75"/>
      <c r="HA1200" s="75"/>
      <c r="HB1200" s="75"/>
      <c r="HC1200" s="75"/>
      <c r="HD1200" s="75"/>
      <c r="HE1200" s="75"/>
      <c r="HF1200" s="75"/>
      <c r="HG1200" s="75"/>
      <c r="HH1200" s="75"/>
      <c r="HI1200" s="75"/>
      <c r="HJ1200" s="75"/>
      <c r="HK1200" s="75"/>
      <c r="HL1200" s="75"/>
      <c r="HM1200" s="75"/>
    </row>
    <row r="1201" spans="207:221" ht="18" customHeight="1" x14ac:dyDescent="0.2">
      <c r="GY1201" s="75"/>
      <c r="GZ1201" s="75"/>
      <c r="HA1201" s="75"/>
      <c r="HB1201" s="75"/>
      <c r="HC1201" s="75"/>
      <c r="HD1201" s="75"/>
      <c r="HE1201" s="75"/>
      <c r="HF1201" s="75"/>
      <c r="HG1201" s="75"/>
      <c r="HH1201" s="75"/>
      <c r="HI1201" s="75"/>
      <c r="HJ1201" s="75"/>
      <c r="HK1201" s="75"/>
      <c r="HL1201" s="75"/>
      <c r="HM1201" s="75"/>
    </row>
    <row r="1202" spans="207:221" ht="18" customHeight="1" x14ac:dyDescent="0.2">
      <c r="GY1202" s="75"/>
      <c r="GZ1202" s="75"/>
      <c r="HA1202" s="75"/>
      <c r="HB1202" s="75"/>
      <c r="HC1202" s="75"/>
      <c r="HD1202" s="75"/>
      <c r="HE1202" s="75"/>
      <c r="HF1202" s="75"/>
      <c r="HG1202" s="75"/>
      <c r="HH1202" s="75"/>
      <c r="HI1202" s="75"/>
      <c r="HJ1202" s="75"/>
      <c r="HK1202" s="75"/>
      <c r="HL1202" s="75"/>
      <c r="HM1202" s="75"/>
    </row>
    <row r="1203" spans="207:221" ht="18" customHeight="1" x14ac:dyDescent="0.2">
      <c r="GY1203" s="75"/>
      <c r="GZ1203" s="75"/>
      <c r="HA1203" s="75"/>
      <c r="HB1203" s="75"/>
      <c r="HC1203" s="75"/>
      <c r="HD1203" s="75"/>
      <c r="HE1203" s="75"/>
      <c r="HF1203" s="75"/>
      <c r="HG1203" s="75"/>
      <c r="HH1203" s="75"/>
      <c r="HI1203" s="75"/>
      <c r="HJ1203" s="75"/>
      <c r="HK1203" s="75"/>
      <c r="HL1203" s="75"/>
      <c r="HM1203" s="75"/>
    </row>
    <row r="1204" spans="207:221" ht="18" customHeight="1" x14ac:dyDescent="0.2">
      <c r="GY1204" s="75"/>
      <c r="GZ1204" s="75"/>
      <c r="HA1204" s="75"/>
      <c r="HB1204" s="75"/>
      <c r="HC1204" s="75"/>
      <c r="HD1204" s="75"/>
      <c r="HE1204" s="75"/>
      <c r="HF1204" s="75"/>
      <c r="HG1204" s="75"/>
      <c r="HH1204" s="75"/>
      <c r="HI1204" s="75"/>
      <c r="HJ1204" s="75"/>
      <c r="HK1204" s="75"/>
      <c r="HL1204" s="75"/>
      <c r="HM1204" s="75"/>
    </row>
    <row r="1205" spans="207:221" ht="18" customHeight="1" x14ac:dyDescent="0.2">
      <c r="GY1205" s="75"/>
      <c r="GZ1205" s="75"/>
      <c r="HA1205" s="75"/>
      <c r="HB1205" s="75"/>
      <c r="HC1205" s="75"/>
      <c r="HD1205" s="75"/>
      <c r="HE1205" s="75"/>
      <c r="HF1205" s="75"/>
      <c r="HG1205" s="75"/>
      <c r="HH1205" s="75"/>
      <c r="HI1205" s="75"/>
      <c r="HJ1205" s="75"/>
      <c r="HK1205" s="75"/>
      <c r="HL1205" s="75"/>
      <c r="HM1205" s="75"/>
    </row>
    <row r="1206" spans="207:221" ht="18" customHeight="1" x14ac:dyDescent="0.2">
      <c r="GY1206" s="75"/>
      <c r="GZ1206" s="75"/>
      <c r="HA1206" s="75"/>
      <c r="HB1206" s="75"/>
      <c r="HC1206" s="75"/>
      <c r="HD1206" s="75"/>
      <c r="HE1206" s="75"/>
      <c r="HF1206" s="75"/>
      <c r="HG1206" s="75"/>
      <c r="HH1206" s="75"/>
      <c r="HI1206" s="75"/>
      <c r="HJ1206" s="75"/>
      <c r="HK1206" s="75"/>
      <c r="HL1206" s="75"/>
      <c r="HM1206" s="75"/>
    </row>
    <row r="1207" spans="207:221" ht="18" customHeight="1" x14ac:dyDescent="0.2">
      <c r="GY1207" s="75"/>
      <c r="GZ1207" s="75"/>
      <c r="HA1207" s="75"/>
      <c r="HB1207" s="75"/>
      <c r="HC1207" s="75"/>
      <c r="HD1207" s="75"/>
      <c r="HE1207" s="75"/>
      <c r="HF1207" s="75"/>
      <c r="HG1207" s="75"/>
      <c r="HH1207" s="75"/>
      <c r="HI1207" s="75"/>
      <c r="HJ1207" s="75"/>
      <c r="HK1207" s="75"/>
      <c r="HL1207" s="75"/>
      <c r="HM1207" s="75"/>
    </row>
    <row r="1208" spans="207:221" ht="18" customHeight="1" x14ac:dyDescent="0.2">
      <c r="GY1208" s="75"/>
      <c r="GZ1208" s="75"/>
      <c r="HA1208" s="75"/>
      <c r="HB1208" s="75"/>
      <c r="HC1208" s="75"/>
      <c r="HD1208" s="75"/>
      <c r="HE1208" s="75"/>
      <c r="HF1208" s="75"/>
      <c r="HG1208" s="75"/>
      <c r="HH1208" s="75"/>
      <c r="HI1208" s="75"/>
      <c r="HJ1208" s="75"/>
      <c r="HK1208" s="75"/>
      <c r="HL1208" s="75"/>
      <c r="HM1208" s="75"/>
    </row>
    <row r="1209" spans="207:221" ht="18" customHeight="1" x14ac:dyDescent="0.2">
      <c r="GY1209" s="75"/>
      <c r="GZ1209" s="75"/>
      <c r="HA1209" s="75"/>
      <c r="HB1209" s="75"/>
      <c r="HC1209" s="75"/>
      <c r="HD1209" s="75"/>
      <c r="HE1209" s="75"/>
      <c r="HF1209" s="75"/>
      <c r="HG1209" s="75"/>
      <c r="HH1209" s="75"/>
      <c r="HI1209" s="75"/>
      <c r="HJ1209" s="75"/>
      <c r="HK1209" s="75"/>
      <c r="HL1209" s="75"/>
      <c r="HM1209" s="75"/>
    </row>
    <row r="1210" spans="207:221" ht="18" customHeight="1" x14ac:dyDescent="0.2">
      <c r="GY1210" s="75"/>
      <c r="GZ1210" s="75"/>
      <c r="HA1210" s="75"/>
      <c r="HB1210" s="75"/>
      <c r="HC1210" s="75"/>
      <c r="HD1210" s="75"/>
      <c r="HE1210" s="75"/>
      <c r="HF1210" s="75"/>
      <c r="HG1210" s="75"/>
      <c r="HH1210" s="75"/>
      <c r="HI1210" s="75"/>
      <c r="HJ1210" s="75"/>
      <c r="HK1210" s="75"/>
      <c r="HL1210" s="75"/>
      <c r="HM1210" s="75"/>
    </row>
    <row r="1211" spans="207:221" ht="18" customHeight="1" x14ac:dyDescent="0.2">
      <c r="GY1211" s="75"/>
      <c r="GZ1211" s="75"/>
      <c r="HA1211" s="75"/>
      <c r="HB1211" s="75"/>
      <c r="HC1211" s="75"/>
      <c r="HD1211" s="75"/>
      <c r="HE1211" s="75"/>
      <c r="HF1211" s="75"/>
      <c r="HG1211" s="75"/>
      <c r="HH1211" s="75"/>
      <c r="HI1211" s="75"/>
      <c r="HJ1211" s="75"/>
      <c r="HK1211" s="75"/>
      <c r="HL1211" s="75"/>
      <c r="HM1211" s="75"/>
    </row>
    <row r="1212" spans="207:221" ht="18" customHeight="1" x14ac:dyDescent="0.2">
      <c r="GY1212" s="75"/>
      <c r="GZ1212" s="75"/>
      <c r="HA1212" s="75"/>
      <c r="HB1212" s="75"/>
      <c r="HC1212" s="75"/>
      <c r="HD1212" s="75"/>
      <c r="HE1212" s="75"/>
      <c r="HF1212" s="75"/>
      <c r="HG1212" s="75"/>
      <c r="HH1212" s="75"/>
      <c r="HI1212" s="75"/>
      <c r="HJ1212" s="75"/>
      <c r="HK1212" s="75"/>
      <c r="HL1212" s="75"/>
      <c r="HM1212" s="75"/>
    </row>
    <row r="1213" spans="207:221" ht="18" customHeight="1" x14ac:dyDescent="0.2">
      <c r="GY1213" s="75"/>
      <c r="GZ1213" s="75"/>
      <c r="HA1213" s="75"/>
      <c r="HB1213" s="75"/>
      <c r="HC1213" s="75"/>
      <c r="HD1213" s="75"/>
      <c r="HE1213" s="75"/>
      <c r="HF1213" s="75"/>
      <c r="HG1213" s="75"/>
      <c r="HH1213" s="75"/>
      <c r="HI1213" s="75"/>
      <c r="HJ1213" s="75"/>
      <c r="HK1213" s="75"/>
      <c r="HL1213" s="75"/>
      <c r="HM1213" s="75"/>
    </row>
    <row r="1214" spans="207:221" ht="18" customHeight="1" x14ac:dyDescent="0.2">
      <c r="GY1214" s="75"/>
      <c r="GZ1214" s="75"/>
      <c r="HA1214" s="75"/>
      <c r="HB1214" s="75"/>
      <c r="HC1214" s="75"/>
      <c r="HD1214" s="75"/>
      <c r="HE1214" s="75"/>
      <c r="HF1214" s="75"/>
      <c r="HG1214" s="75"/>
      <c r="HH1214" s="75"/>
      <c r="HI1214" s="75"/>
      <c r="HJ1214" s="75"/>
      <c r="HK1214" s="75"/>
      <c r="HL1214" s="75"/>
      <c r="HM1214" s="75"/>
    </row>
    <row r="1215" spans="207:221" ht="18" customHeight="1" x14ac:dyDescent="0.2">
      <c r="GY1215" s="75"/>
      <c r="GZ1215" s="75"/>
      <c r="HA1215" s="75"/>
      <c r="HB1215" s="75"/>
      <c r="HC1215" s="75"/>
      <c r="HD1215" s="75"/>
      <c r="HE1215" s="75"/>
      <c r="HF1215" s="75"/>
      <c r="HG1215" s="75"/>
      <c r="HH1215" s="75"/>
      <c r="HI1215" s="75"/>
      <c r="HJ1215" s="75"/>
      <c r="HK1215" s="75"/>
      <c r="HL1215" s="75"/>
      <c r="HM1215" s="75"/>
    </row>
    <row r="1216" spans="207:221" ht="18" customHeight="1" x14ac:dyDescent="0.2">
      <c r="GY1216" s="75"/>
      <c r="GZ1216" s="75"/>
      <c r="HA1216" s="75"/>
      <c r="HB1216" s="75"/>
      <c r="HC1216" s="75"/>
      <c r="HD1216" s="75"/>
      <c r="HE1216" s="75"/>
      <c r="HF1216" s="75"/>
      <c r="HG1216" s="75"/>
      <c r="HH1216" s="75"/>
      <c r="HI1216" s="75"/>
      <c r="HJ1216" s="75"/>
      <c r="HK1216" s="75"/>
      <c r="HL1216" s="75"/>
      <c r="HM1216" s="75"/>
    </row>
    <row r="1217" spans="207:221" ht="18" customHeight="1" x14ac:dyDescent="0.2">
      <c r="GY1217" s="75"/>
      <c r="GZ1217" s="75"/>
      <c r="HA1217" s="75"/>
      <c r="HB1217" s="75"/>
      <c r="HC1217" s="75"/>
      <c r="HD1217" s="75"/>
      <c r="HE1217" s="75"/>
      <c r="HF1217" s="75"/>
      <c r="HG1217" s="75"/>
      <c r="HH1217" s="75"/>
      <c r="HI1217" s="75"/>
      <c r="HJ1217" s="75"/>
      <c r="HK1217" s="75"/>
      <c r="HL1217" s="75"/>
      <c r="HM1217" s="75"/>
    </row>
    <row r="1218" spans="207:221" ht="18" customHeight="1" x14ac:dyDescent="0.2">
      <c r="GY1218" s="75"/>
      <c r="GZ1218" s="75"/>
      <c r="HA1218" s="75"/>
      <c r="HB1218" s="75"/>
      <c r="HC1218" s="75"/>
      <c r="HD1218" s="75"/>
      <c r="HE1218" s="75"/>
      <c r="HF1218" s="75"/>
      <c r="HG1218" s="75"/>
      <c r="HH1218" s="75"/>
      <c r="HI1218" s="75"/>
      <c r="HJ1218" s="75"/>
      <c r="HK1218" s="75"/>
      <c r="HL1218" s="75"/>
      <c r="HM1218" s="75"/>
    </row>
    <row r="1219" spans="207:221" ht="18" customHeight="1" x14ac:dyDescent="0.2">
      <c r="GY1219" s="75"/>
      <c r="GZ1219" s="75"/>
      <c r="HA1219" s="75"/>
      <c r="HB1219" s="75"/>
      <c r="HC1219" s="75"/>
      <c r="HD1219" s="75"/>
      <c r="HE1219" s="75"/>
      <c r="HF1219" s="75"/>
      <c r="HG1219" s="75"/>
      <c r="HH1219" s="75"/>
      <c r="HI1219" s="75"/>
      <c r="HJ1219" s="75"/>
      <c r="HK1219" s="75"/>
      <c r="HL1219" s="75"/>
      <c r="HM1219" s="75"/>
    </row>
    <row r="1220" spans="207:221" ht="18" customHeight="1" x14ac:dyDescent="0.2">
      <c r="GY1220" s="75"/>
      <c r="GZ1220" s="75"/>
      <c r="HA1220" s="75"/>
      <c r="HB1220" s="75"/>
      <c r="HC1220" s="75"/>
      <c r="HD1220" s="75"/>
      <c r="HE1220" s="75"/>
      <c r="HF1220" s="75"/>
      <c r="HG1220" s="75"/>
      <c r="HH1220" s="75"/>
      <c r="HI1220" s="75"/>
      <c r="HJ1220" s="75"/>
      <c r="HK1220" s="75"/>
      <c r="HL1220" s="75"/>
      <c r="HM1220" s="75"/>
    </row>
    <row r="1221" spans="207:221" ht="18" customHeight="1" x14ac:dyDescent="0.2">
      <c r="GY1221" s="75"/>
      <c r="GZ1221" s="75"/>
      <c r="HA1221" s="75"/>
      <c r="HB1221" s="75"/>
      <c r="HC1221" s="75"/>
      <c r="HD1221" s="75"/>
      <c r="HE1221" s="75"/>
      <c r="HF1221" s="75"/>
      <c r="HG1221" s="75"/>
      <c r="HH1221" s="75"/>
      <c r="HI1221" s="75"/>
      <c r="HJ1221" s="75"/>
      <c r="HK1221" s="75"/>
      <c r="HL1221" s="75"/>
      <c r="HM1221" s="75"/>
    </row>
    <row r="1222" spans="207:221" ht="18" customHeight="1" x14ac:dyDescent="0.2">
      <c r="GY1222" s="75"/>
      <c r="GZ1222" s="75"/>
      <c r="HA1222" s="75"/>
      <c r="HB1222" s="75"/>
      <c r="HC1222" s="75"/>
      <c r="HD1222" s="75"/>
      <c r="HE1222" s="75"/>
      <c r="HF1222" s="75"/>
      <c r="HG1222" s="75"/>
      <c r="HH1222" s="75"/>
      <c r="HI1222" s="75"/>
      <c r="HJ1222" s="75"/>
      <c r="HK1222" s="75"/>
      <c r="HL1222" s="75"/>
      <c r="HM1222" s="75"/>
    </row>
    <row r="1223" spans="207:221" ht="18" customHeight="1" x14ac:dyDescent="0.2">
      <c r="GY1223" s="75"/>
      <c r="GZ1223" s="75"/>
      <c r="HA1223" s="75"/>
      <c r="HB1223" s="75"/>
      <c r="HC1223" s="75"/>
      <c r="HD1223" s="75"/>
      <c r="HE1223" s="75"/>
      <c r="HF1223" s="75"/>
      <c r="HG1223" s="75"/>
      <c r="HH1223" s="75"/>
      <c r="HI1223" s="75"/>
      <c r="HJ1223" s="75"/>
      <c r="HK1223" s="75"/>
      <c r="HL1223" s="75"/>
      <c r="HM1223" s="75"/>
    </row>
    <row r="1224" spans="207:221" ht="18" customHeight="1" x14ac:dyDescent="0.2">
      <c r="GY1224" s="75"/>
      <c r="GZ1224" s="75"/>
      <c r="HA1224" s="75"/>
      <c r="HB1224" s="75"/>
      <c r="HC1224" s="75"/>
      <c r="HD1224" s="75"/>
      <c r="HE1224" s="75"/>
      <c r="HF1224" s="75"/>
      <c r="HG1224" s="75"/>
      <c r="HH1224" s="75"/>
      <c r="HI1224" s="75"/>
      <c r="HJ1224" s="75"/>
      <c r="HK1224" s="75"/>
      <c r="HL1224" s="75"/>
      <c r="HM1224" s="75"/>
    </row>
    <row r="1225" spans="207:221" ht="18" customHeight="1" x14ac:dyDescent="0.2">
      <c r="GY1225" s="75"/>
      <c r="GZ1225" s="75"/>
      <c r="HA1225" s="75"/>
      <c r="HB1225" s="75"/>
      <c r="HC1225" s="75"/>
      <c r="HD1225" s="75"/>
      <c r="HE1225" s="75"/>
      <c r="HF1225" s="75"/>
      <c r="HG1225" s="75"/>
      <c r="HH1225" s="75"/>
      <c r="HI1225" s="75"/>
      <c r="HJ1225" s="75"/>
      <c r="HK1225" s="75"/>
      <c r="HL1225" s="75"/>
      <c r="HM1225" s="75"/>
    </row>
    <row r="1226" spans="207:221" ht="18" customHeight="1" x14ac:dyDescent="0.2">
      <c r="GY1226" s="75"/>
      <c r="GZ1226" s="75"/>
      <c r="HA1226" s="75"/>
      <c r="HB1226" s="75"/>
      <c r="HC1226" s="75"/>
      <c r="HD1226" s="75"/>
      <c r="HE1226" s="75"/>
      <c r="HF1226" s="75"/>
      <c r="HG1226" s="75"/>
      <c r="HH1226" s="75"/>
      <c r="HI1226" s="75"/>
      <c r="HJ1226" s="75"/>
      <c r="HK1226" s="75"/>
      <c r="HL1226" s="75"/>
      <c r="HM1226" s="75"/>
    </row>
    <row r="1227" spans="207:221" ht="18" customHeight="1" x14ac:dyDescent="0.2">
      <c r="GY1227" s="75"/>
      <c r="GZ1227" s="75"/>
      <c r="HA1227" s="75"/>
      <c r="HB1227" s="75"/>
      <c r="HC1227" s="75"/>
      <c r="HD1227" s="75"/>
      <c r="HE1227" s="75"/>
      <c r="HF1227" s="75"/>
      <c r="HG1227" s="75"/>
      <c r="HH1227" s="75"/>
      <c r="HI1227" s="75"/>
      <c r="HJ1227" s="75"/>
      <c r="HK1227" s="75"/>
      <c r="HL1227" s="75"/>
      <c r="HM1227" s="75"/>
    </row>
    <row r="1228" spans="207:221" ht="18" customHeight="1" x14ac:dyDescent="0.2">
      <c r="GY1228" s="75"/>
      <c r="GZ1228" s="75"/>
      <c r="HA1228" s="75"/>
      <c r="HB1228" s="75"/>
      <c r="HC1228" s="75"/>
      <c r="HD1228" s="75"/>
      <c r="HE1228" s="75"/>
      <c r="HF1228" s="75"/>
      <c r="HG1228" s="75"/>
      <c r="HH1228" s="75"/>
      <c r="HI1228" s="75"/>
      <c r="HJ1228" s="75"/>
      <c r="HK1228" s="75"/>
      <c r="HL1228" s="75"/>
      <c r="HM1228" s="75"/>
    </row>
    <row r="1229" spans="207:221" ht="18" customHeight="1" x14ac:dyDescent="0.2">
      <c r="GY1229" s="75"/>
      <c r="GZ1229" s="75"/>
      <c r="HA1229" s="75"/>
      <c r="HB1229" s="75"/>
      <c r="HC1229" s="75"/>
      <c r="HD1229" s="75"/>
      <c r="HE1229" s="75"/>
      <c r="HF1229" s="75"/>
      <c r="HG1229" s="75"/>
      <c r="HH1229" s="75"/>
      <c r="HI1229" s="75"/>
      <c r="HJ1229" s="75"/>
      <c r="HK1229" s="75"/>
      <c r="HL1229" s="75"/>
      <c r="HM1229" s="75"/>
    </row>
    <row r="1230" spans="207:221" ht="18" customHeight="1" x14ac:dyDescent="0.2">
      <c r="GY1230" s="75"/>
      <c r="GZ1230" s="75"/>
      <c r="HA1230" s="75"/>
      <c r="HB1230" s="75"/>
      <c r="HC1230" s="75"/>
      <c r="HD1230" s="75"/>
      <c r="HE1230" s="75"/>
      <c r="HF1230" s="75"/>
      <c r="HG1230" s="75"/>
      <c r="HH1230" s="75"/>
      <c r="HI1230" s="75"/>
      <c r="HJ1230" s="75"/>
      <c r="HK1230" s="75"/>
      <c r="HL1230" s="75"/>
      <c r="HM1230" s="75"/>
    </row>
    <row r="1231" spans="207:221" ht="18" customHeight="1" x14ac:dyDescent="0.2">
      <c r="GY1231" s="75"/>
      <c r="GZ1231" s="75"/>
      <c r="HA1231" s="75"/>
      <c r="HB1231" s="75"/>
      <c r="HC1231" s="75"/>
      <c r="HD1231" s="75"/>
      <c r="HE1231" s="75"/>
      <c r="HF1231" s="75"/>
      <c r="HG1231" s="75"/>
      <c r="HH1231" s="75"/>
      <c r="HI1231" s="75"/>
      <c r="HJ1231" s="75"/>
      <c r="HK1231" s="75"/>
      <c r="HL1231" s="75"/>
      <c r="HM1231" s="75"/>
    </row>
    <row r="1232" spans="207:221" ht="18" customHeight="1" x14ac:dyDescent="0.2">
      <c r="GY1232" s="75"/>
      <c r="GZ1232" s="75"/>
      <c r="HA1232" s="75"/>
      <c r="HB1232" s="75"/>
      <c r="HC1232" s="75"/>
      <c r="HD1232" s="75"/>
      <c r="HE1232" s="75"/>
      <c r="HF1232" s="75"/>
      <c r="HG1232" s="75"/>
      <c r="HH1232" s="75"/>
      <c r="HI1232" s="75"/>
      <c r="HJ1232" s="75"/>
      <c r="HK1232" s="75"/>
      <c r="HL1232" s="75"/>
      <c r="HM1232" s="75"/>
    </row>
    <row r="1233" spans="207:221" ht="18" customHeight="1" x14ac:dyDescent="0.2">
      <c r="GY1233" s="75"/>
      <c r="GZ1233" s="75"/>
      <c r="HA1233" s="75"/>
      <c r="HB1233" s="75"/>
      <c r="HC1233" s="75"/>
      <c r="HD1233" s="75"/>
      <c r="HE1233" s="75"/>
      <c r="HF1233" s="75"/>
      <c r="HG1233" s="75"/>
      <c r="HH1233" s="75"/>
      <c r="HI1233" s="75"/>
      <c r="HJ1233" s="75"/>
      <c r="HK1233" s="75"/>
      <c r="HL1233" s="75"/>
      <c r="HM1233" s="75"/>
    </row>
    <row r="1234" spans="207:221" ht="18" customHeight="1" x14ac:dyDescent="0.2">
      <c r="GY1234" s="75"/>
      <c r="GZ1234" s="75"/>
      <c r="HA1234" s="75"/>
      <c r="HB1234" s="75"/>
      <c r="HC1234" s="75"/>
      <c r="HD1234" s="75"/>
      <c r="HE1234" s="75"/>
      <c r="HF1234" s="75"/>
      <c r="HG1234" s="75"/>
      <c r="HH1234" s="75"/>
      <c r="HI1234" s="75"/>
      <c r="HJ1234" s="75"/>
      <c r="HK1234" s="75"/>
      <c r="HL1234" s="75"/>
      <c r="HM1234" s="75"/>
    </row>
    <row r="1235" spans="207:221" ht="18" customHeight="1" x14ac:dyDescent="0.2">
      <c r="GY1235" s="75"/>
      <c r="GZ1235" s="75"/>
      <c r="HA1235" s="75"/>
      <c r="HB1235" s="75"/>
      <c r="HC1235" s="75"/>
      <c r="HD1235" s="75"/>
      <c r="HE1235" s="75"/>
      <c r="HF1235" s="75"/>
      <c r="HG1235" s="75"/>
      <c r="HH1235" s="75"/>
      <c r="HI1235" s="75"/>
      <c r="HJ1235" s="75"/>
      <c r="HK1235" s="75"/>
      <c r="HL1235" s="75"/>
      <c r="HM1235" s="75"/>
    </row>
    <row r="1236" spans="207:221" ht="18" customHeight="1" x14ac:dyDescent="0.2">
      <c r="GY1236" s="75"/>
      <c r="GZ1236" s="75"/>
      <c r="HA1236" s="75"/>
      <c r="HB1236" s="75"/>
      <c r="HC1236" s="75"/>
      <c r="HD1236" s="75"/>
      <c r="HE1236" s="75"/>
      <c r="HF1236" s="75"/>
      <c r="HG1236" s="75"/>
      <c r="HH1236" s="75"/>
      <c r="HI1236" s="75"/>
      <c r="HJ1236" s="75"/>
      <c r="HK1236" s="75"/>
      <c r="HL1236" s="75"/>
      <c r="HM1236" s="75"/>
    </row>
    <row r="1237" spans="207:221" ht="18" customHeight="1" x14ac:dyDescent="0.2">
      <c r="GY1237" s="75"/>
      <c r="GZ1237" s="75"/>
      <c r="HA1237" s="75"/>
      <c r="HB1237" s="75"/>
      <c r="HC1237" s="75"/>
      <c r="HD1237" s="75"/>
      <c r="HE1237" s="75"/>
      <c r="HF1237" s="75"/>
      <c r="HG1237" s="75"/>
      <c r="HH1237" s="75"/>
      <c r="HI1237" s="75"/>
      <c r="HJ1237" s="75"/>
      <c r="HK1237" s="75"/>
      <c r="HL1237" s="75"/>
      <c r="HM1237" s="75"/>
    </row>
    <row r="1238" spans="207:221" ht="18" customHeight="1" x14ac:dyDescent="0.2">
      <c r="GY1238" s="75"/>
      <c r="GZ1238" s="75"/>
      <c r="HA1238" s="75"/>
      <c r="HB1238" s="75"/>
      <c r="HC1238" s="75"/>
      <c r="HD1238" s="75"/>
      <c r="HE1238" s="75"/>
      <c r="HF1238" s="75"/>
      <c r="HG1238" s="75"/>
      <c r="HH1238" s="75"/>
      <c r="HI1238" s="75"/>
      <c r="HJ1238" s="75"/>
      <c r="HK1238" s="75"/>
      <c r="HL1238" s="75"/>
      <c r="HM1238" s="75"/>
    </row>
    <row r="1239" spans="207:221" ht="18" customHeight="1" x14ac:dyDescent="0.2">
      <c r="GY1239" s="75"/>
      <c r="GZ1239" s="75"/>
      <c r="HA1239" s="75"/>
      <c r="HB1239" s="75"/>
      <c r="HC1239" s="75"/>
      <c r="HD1239" s="75"/>
      <c r="HE1239" s="75"/>
      <c r="HF1239" s="75"/>
      <c r="HG1239" s="75"/>
      <c r="HH1239" s="75"/>
      <c r="HI1239" s="75"/>
      <c r="HJ1239" s="75"/>
      <c r="HK1239" s="75"/>
      <c r="HL1239" s="75"/>
      <c r="HM1239" s="75"/>
    </row>
    <row r="1240" spans="207:221" ht="18" customHeight="1" x14ac:dyDescent="0.2">
      <c r="GY1240" s="75"/>
      <c r="GZ1240" s="75"/>
      <c r="HA1240" s="75"/>
      <c r="HB1240" s="75"/>
      <c r="HC1240" s="75"/>
      <c r="HD1240" s="75"/>
      <c r="HE1240" s="75"/>
      <c r="HF1240" s="75"/>
      <c r="HG1240" s="75"/>
      <c r="HH1240" s="75"/>
      <c r="HI1240" s="75"/>
      <c r="HJ1240" s="75"/>
      <c r="HK1240" s="75"/>
      <c r="HL1240" s="75"/>
      <c r="HM1240" s="75"/>
    </row>
    <row r="1241" spans="207:221" ht="18" customHeight="1" x14ac:dyDescent="0.2">
      <c r="GY1241" s="75"/>
      <c r="GZ1241" s="75"/>
      <c r="HA1241" s="75"/>
      <c r="HB1241" s="75"/>
      <c r="HC1241" s="75"/>
      <c r="HD1241" s="75"/>
      <c r="HE1241" s="75"/>
      <c r="HF1241" s="75"/>
      <c r="HG1241" s="75"/>
      <c r="HH1241" s="75"/>
      <c r="HI1241" s="75"/>
      <c r="HJ1241" s="75"/>
      <c r="HK1241" s="75"/>
      <c r="HL1241" s="75"/>
      <c r="HM1241" s="75"/>
    </row>
    <row r="1242" spans="207:221" ht="18" customHeight="1" x14ac:dyDescent="0.2">
      <c r="GY1242" s="75"/>
      <c r="GZ1242" s="75"/>
      <c r="HA1242" s="75"/>
      <c r="HB1242" s="75"/>
      <c r="HC1242" s="75"/>
      <c r="HD1242" s="75"/>
      <c r="HE1242" s="75"/>
      <c r="HF1242" s="75"/>
      <c r="HG1242" s="75"/>
      <c r="HH1242" s="75"/>
      <c r="HI1242" s="75"/>
      <c r="HJ1242" s="75"/>
      <c r="HK1242" s="75"/>
      <c r="HL1242" s="75"/>
      <c r="HM1242" s="75"/>
    </row>
    <row r="1243" spans="207:221" ht="18" customHeight="1" x14ac:dyDescent="0.2">
      <c r="GY1243" s="75"/>
      <c r="GZ1243" s="75"/>
      <c r="HA1243" s="75"/>
      <c r="HB1243" s="75"/>
      <c r="HC1243" s="75"/>
      <c r="HD1243" s="75"/>
      <c r="HE1243" s="75"/>
      <c r="HF1243" s="75"/>
      <c r="HG1243" s="75"/>
      <c r="HH1243" s="75"/>
      <c r="HI1243" s="75"/>
      <c r="HJ1243" s="75"/>
      <c r="HK1243" s="75"/>
      <c r="HL1243" s="75"/>
      <c r="HM1243" s="75"/>
    </row>
    <row r="1244" spans="207:221" ht="18" customHeight="1" x14ac:dyDescent="0.2">
      <c r="GY1244" s="75"/>
      <c r="GZ1244" s="75"/>
      <c r="HA1244" s="75"/>
      <c r="HB1244" s="75"/>
      <c r="HC1244" s="75"/>
      <c r="HD1244" s="75"/>
      <c r="HE1244" s="75"/>
      <c r="HF1244" s="75"/>
      <c r="HG1244" s="75"/>
      <c r="HH1244" s="75"/>
      <c r="HI1244" s="75"/>
      <c r="HJ1244" s="75"/>
      <c r="HK1244" s="75"/>
      <c r="HL1244" s="75"/>
      <c r="HM1244" s="75"/>
    </row>
    <row r="1245" spans="207:221" ht="18" customHeight="1" x14ac:dyDescent="0.2">
      <c r="GY1245" s="75"/>
      <c r="GZ1245" s="75"/>
      <c r="HA1245" s="75"/>
      <c r="HB1245" s="75"/>
      <c r="HC1245" s="75"/>
      <c r="HD1245" s="75"/>
      <c r="HE1245" s="75"/>
      <c r="HF1245" s="75"/>
      <c r="HG1245" s="75"/>
      <c r="HH1245" s="75"/>
      <c r="HI1245" s="75"/>
      <c r="HJ1245" s="75"/>
      <c r="HK1245" s="75"/>
      <c r="HL1245" s="75"/>
      <c r="HM1245" s="75"/>
    </row>
    <row r="1246" spans="207:221" ht="18" customHeight="1" x14ac:dyDescent="0.2">
      <c r="GY1246" s="75"/>
      <c r="GZ1246" s="75"/>
      <c r="HA1246" s="75"/>
      <c r="HB1246" s="75"/>
      <c r="HC1246" s="75"/>
      <c r="HD1246" s="75"/>
      <c r="HE1246" s="75"/>
      <c r="HF1246" s="75"/>
      <c r="HG1246" s="75"/>
      <c r="HH1246" s="75"/>
      <c r="HI1246" s="75"/>
      <c r="HJ1246" s="75"/>
      <c r="HK1246" s="75"/>
      <c r="HL1246" s="75"/>
      <c r="HM1246" s="75"/>
    </row>
    <row r="1247" spans="207:221" ht="18" customHeight="1" x14ac:dyDescent="0.2">
      <c r="GY1247" s="75"/>
      <c r="GZ1247" s="75"/>
      <c r="HA1247" s="75"/>
      <c r="HB1247" s="75"/>
      <c r="HC1247" s="75"/>
      <c r="HD1247" s="75"/>
      <c r="HE1247" s="75"/>
      <c r="HF1247" s="75"/>
      <c r="HG1247" s="75"/>
      <c r="HH1247" s="75"/>
      <c r="HI1247" s="75"/>
      <c r="HJ1247" s="75"/>
      <c r="HK1247" s="75"/>
      <c r="HL1247" s="75"/>
      <c r="HM1247" s="75"/>
    </row>
    <row r="1248" spans="207:221" ht="18" customHeight="1" x14ac:dyDescent="0.2">
      <c r="GY1248" s="75"/>
      <c r="GZ1248" s="75"/>
      <c r="HA1248" s="75"/>
      <c r="HB1248" s="75"/>
      <c r="HC1248" s="75"/>
      <c r="HD1248" s="75"/>
      <c r="HE1248" s="75"/>
      <c r="HF1248" s="75"/>
      <c r="HG1248" s="75"/>
      <c r="HH1248" s="75"/>
      <c r="HI1248" s="75"/>
      <c r="HJ1248" s="75"/>
      <c r="HK1248" s="75"/>
      <c r="HL1248" s="75"/>
      <c r="HM1248" s="75"/>
    </row>
    <row r="1249" spans="207:221" ht="18" customHeight="1" x14ac:dyDescent="0.2">
      <c r="GY1249" s="75"/>
      <c r="GZ1249" s="75"/>
      <c r="HA1249" s="75"/>
      <c r="HB1249" s="75"/>
      <c r="HC1249" s="75"/>
      <c r="HD1249" s="75"/>
      <c r="HE1249" s="75"/>
      <c r="HF1249" s="75"/>
      <c r="HG1249" s="75"/>
      <c r="HH1249" s="75"/>
      <c r="HI1249" s="75"/>
      <c r="HJ1249" s="75"/>
      <c r="HK1249" s="75"/>
      <c r="HL1249" s="75"/>
      <c r="HM1249" s="75"/>
    </row>
    <row r="1250" spans="207:221" ht="18" customHeight="1" x14ac:dyDescent="0.2">
      <c r="GY1250" s="75"/>
      <c r="GZ1250" s="75"/>
      <c r="HA1250" s="75"/>
      <c r="HB1250" s="75"/>
      <c r="HC1250" s="75"/>
      <c r="HD1250" s="75"/>
      <c r="HE1250" s="75"/>
      <c r="HF1250" s="75"/>
      <c r="HG1250" s="75"/>
      <c r="HH1250" s="75"/>
      <c r="HI1250" s="75"/>
      <c r="HJ1250" s="75"/>
      <c r="HK1250" s="75"/>
      <c r="HL1250" s="75"/>
      <c r="HM1250" s="75"/>
    </row>
    <row r="1251" spans="207:221" ht="18" customHeight="1" x14ac:dyDescent="0.2">
      <c r="GY1251" s="75"/>
      <c r="GZ1251" s="75"/>
      <c r="HA1251" s="75"/>
      <c r="HB1251" s="75"/>
      <c r="HC1251" s="75"/>
      <c r="HD1251" s="75"/>
      <c r="HE1251" s="75"/>
      <c r="HF1251" s="75"/>
      <c r="HG1251" s="75"/>
      <c r="HH1251" s="75"/>
      <c r="HI1251" s="75"/>
      <c r="HJ1251" s="75"/>
      <c r="HK1251" s="75"/>
      <c r="HL1251" s="75"/>
      <c r="HM1251" s="75"/>
    </row>
    <row r="1252" spans="207:221" ht="18" customHeight="1" x14ac:dyDescent="0.2">
      <c r="GY1252" s="75"/>
      <c r="GZ1252" s="75"/>
      <c r="HA1252" s="75"/>
      <c r="HB1252" s="75"/>
      <c r="HC1252" s="75"/>
      <c r="HD1252" s="75"/>
      <c r="HE1252" s="75"/>
      <c r="HF1252" s="75"/>
      <c r="HG1252" s="75"/>
      <c r="HH1252" s="75"/>
      <c r="HI1252" s="75"/>
      <c r="HJ1252" s="75"/>
      <c r="HK1252" s="75"/>
      <c r="HL1252" s="75"/>
      <c r="HM1252" s="75"/>
    </row>
    <row r="1253" spans="207:221" ht="18" customHeight="1" x14ac:dyDescent="0.2">
      <c r="GY1253" s="75"/>
      <c r="GZ1253" s="75"/>
      <c r="HA1253" s="75"/>
      <c r="HB1253" s="75"/>
      <c r="HC1253" s="75"/>
      <c r="HD1253" s="75"/>
      <c r="HE1253" s="75"/>
      <c r="HF1253" s="75"/>
      <c r="HG1253" s="75"/>
      <c r="HH1253" s="75"/>
      <c r="HI1253" s="75"/>
      <c r="HJ1253" s="75"/>
      <c r="HK1253" s="75"/>
      <c r="HL1253" s="75"/>
      <c r="HM1253" s="75"/>
    </row>
    <row r="1254" spans="207:221" ht="18" customHeight="1" x14ac:dyDescent="0.2">
      <c r="GY1254" s="75"/>
      <c r="GZ1254" s="75"/>
      <c r="HA1254" s="75"/>
      <c r="HB1254" s="75"/>
      <c r="HC1254" s="75"/>
      <c r="HD1254" s="75"/>
      <c r="HE1254" s="75"/>
      <c r="HF1254" s="75"/>
      <c r="HG1254" s="75"/>
      <c r="HH1254" s="75"/>
      <c r="HI1254" s="75"/>
      <c r="HJ1254" s="75"/>
      <c r="HK1254" s="75"/>
      <c r="HL1254" s="75"/>
      <c r="HM1254" s="75"/>
    </row>
    <row r="1255" spans="207:221" ht="18" customHeight="1" x14ac:dyDescent="0.2">
      <c r="GY1255" s="75"/>
      <c r="GZ1255" s="75"/>
      <c r="HA1255" s="75"/>
      <c r="HB1255" s="75"/>
      <c r="HC1255" s="75"/>
      <c r="HD1255" s="75"/>
      <c r="HE1255" s="75"/>
      <c r="HF1255" s="75"/>
      <c r="HG1255" s="75"/>
      <c r="HH1255" s="75"/>
      <c r="HI1255" s="75"/>
      <c r="HJ1255" s="75"/>
      <c r="HK1255" s="75"/>
      <c r="HL1255" s="75"/>
      <c r="HM1255" s="75"/>
    </row>
    <row r="1256" spans="207:221" ht="18" customHeight="1" x14ac:dyDescent="0.2">
      <c r="GY1256" s="75"/>
      <c r="GZ1256" s="75"/>
      <c r="HA1256" s="75"/>
      <c r="HB1256" s="75"/>
      <c r="HC1256" s="75"/>
      <c r="HD1256" s="75"/>
      <c r="HE1256" s="75"/>
      <c r="HF1256" s="75"/>
      <c r="HG1256" s="75"/>
      <c r="HH1256" s="75"/>
      <c r="HI1256" s="75"/>
      <c r="HJ1256" s="75"/>
      <c r="HK1256" s="75"/>
      <c r="HL1256" s="75"/>
      <c r="HM1256" s="75"/>
    </row>
    <row r="1257" spans="207:221" ht="18" customHeight="1" x14ac:dyDescent="0.2">
      <c r="GY1257" s="75"/>
      <c r="GZ1257" s="75"/>
      <c r="HA1257" s="75"/>
      <c r="HB1257" s="75"/>
      <c r="HC1257" s="75"/>
      <c r="HD1257" s="75"/>
      <c r="HE1257" s="75"/>
      <c r="HF1257" s="75"/>
      <c r="HG1257" s="75"/>
      <c r="HH1257" s="75"/>
      <c r="HI1257" s="75"/>
      <c r="HJ1257" s="75"/>
      <c r="HK1257" s="75"/>
      <c r="HL1257" s="75"/>
      <c r="HM1257" s="75"/>
    </row>
    <row r="1258" spans="207:221" ht="18" customHeight="1" x14ac:dyDescent="0.2">
      <c r="GY1258" s="75"/>
      <c r="GZ1258" s="75"/>
      <c r="HA1258" s="75"/>
      <c r="HB1258" s="75"/>
      <c r="HC1258" s="75"/>
      <c r="HD1258" s="75"/>
      <c r="HE1258" s="75"/>
      <c r="HF1258" s="75"/>
      <c r="HG1258" s="75"/>
      <c r="HH1258" s="75"/>
      <c r="HI1258" s="75"/>
      <c r="HJ1258" s="75"/>
      <c r="HK1258" s="75"/>
      <c r="HL1258" s="75"/>
      <c r="HM1258" s="75"/>
    </row>
    <row r="1259" spans="207:221" ht="18" customHeight="1" x14ac:dyDescent="0.2">
      <c r="GY1259" s="75"/>
      <c r="GZ1259" s="75"/>
      <c r="HA1259" s="75"/>
      <c r="HB1259" s="75"/>
      <c r="HC1259" s="75"/>
      <c r="HD1259" s="75"/>
      <c r="HE1259" s="75"/>
      <c r="HF1259" s="75"/>
      <c r="HG1259" s="75"/>
      <c r="HH1259" s="75"/>
      <c r="HI1259" s="75"/>
      <c r="HJ1259" s="75"/>
      <c r="HK1259" s="75"/>
      <c r="HL1259" s="75"/>
      <c r="HM1259" s="75"/>
    </row>
    <row r="1260" spans="207:221" ht="18" customHeight="1" x14ac:dyDescent="0.2">
      <c r="GY1260" s="75"/>
      <c r="GZ1260" s="75"/>
      <c r="HA1260" s="75"/>
      <c r="HB1260" s="75"/>
      <c r="HC1260" s="75"/>
      <c r="HD1260" s="75"/>
      <c r="HE1260" s="75"/>
      <c r="HF1260" s="75"/>
      <c r="HG1260" s="75"/>
      <c r="HH1260" s="75"/>
      <c r="HI1260" s="75"/>
      <c r="HJ1260" s="75"/>
      <c r="HK1260" s="75"/>
      <c r="HL1260" s="75"/>
      <c r="HM1260" s="75"/>
    </row>
    <row r="1261" spans="207:221" ht="18" customHeight="1" x14ac:dyDescent="0.2">
      <c r="GY1261" s="75"/>
      <c r="GZ1261" s="75"/>
      <c r="HA1261" s="75"/>
      <c r="HB1261" s="75"/>
      <c r="HC1261" s="75"/>
      <c r="HD1261" s="75"/>
      <c r="HE1261" s="75"/>
      <c r="HF1261" s="75"/>
      <c r="HG1261" s="75"/>
      <c r="HH1261" s="75"/>
      <c r="HI1261" s="75"/>
      <c r="HJ1261" s="75"/>
      <c r="HK1261" s="75"/>
      <c r="HL1261" s="75"/>
      <c r="HM1261" s="75"/>
    </row>
    <row r="1262" spans="207:221" ht="18" customHeight="1" x14ac:dyDescent="0.2">
      <c r="GY1262" s="75"/>
      <c r="GZ1262" s="75"/>
      <c r="HA1262" s="75"/>
      <c r="HB1262" s="75"/>
      <c r="HC1262" s="75"/>
      <c r="HD1262" s="75"/>
      <c r="HE1262" s="75"/>
      <c r="HF1262" s="75"/>
      <c r="HG1262" s="75"/>
      <c r="HH1262" s="75"/>
      <c r="HI1262" s="75"/>
      <c r="HJ1262" s="75"/>
      <c r="HK1262" s="75"/>
      <c r="HL1262" s="75"/>
      <c r="HM1262" s="75"/>
    </row>
    <row r="1263" spans="207:221" ht="18" customHeight="1" x14ac:dyDescent="0.2">
      <c r="GY1263" s="75"/>
      <c r="GZ1263" s="75"/>
      <c r="HA1263" s="75"/>
      <c r="HB1263" s="75"/>
      <c r="HC1263" s="75"/>
      <c r="HD1263" s="75"/>
      <c r="HE1263" s="75"/>
      <c r="HF1263" s="75"/>
      <c r="HG1263" s="75"/>
      <c r="HH1263" s="75"/>
      <c r="HI1263" s="75"/>
      <c r="HJ1263" s="75"/>
      <c r="HK1263" s="75"/>
      <c r="HL1263" s="75"/>
      <c r="HM1263" s="75"/>
    </row>
    <row r="1264" spans="207:221" ht="18" customHeight="1" x14ac:dyDescent="0.2">
      <c r="GY1264" s="75"/>
      <c r="GZ1264" s="75"/>
      <c r="HA1264" s="75"/>
      <c r="HB1264" s="75"/>
      <c r="HC1264" s="75"/>
      <c r="HD1264" s="75"/>
      <c r="HE1264" s="75"/>
      <c r="HF1264" s="75"/>
      <c r="HG1264" s="75"/>
      <c r="HH1264" s="75"/>
      <c r="HI1264" s="75"/>
      <c r="HJ1264" s="75"/>
      <c r="HK1264" s="75"/>
      <c r="HL1264" s="75"/>
      <c r="HM1264" s="75"/>
    </row>
    <row r="1265" spans="207:221" ht="18" customHeight="1" x14ac:dyDescent="0.2">
      <c r="GY1265" s="75"/>
      <c r="GZ1265" s="75"/>
      <c r="HA1265" s="75"/>
      <c r="HB1265" s="75"/>
      <c r="HC1265" s="75"/>
      <c r="HD1265" s="75"/>
      <c r="HE1265" s="75"/>
      <c r="HF1265" s="75"/>
      <c r="HG1265" s="75"/>
      <c r="HH1265" s="75"/>
      <c r="HI1265" s="75"/>
      <c r="HJ1265" s="75"/>
      <c r="HK1265" s="75"/>
      <c r="HL1265" s="75"/>
      <c r="HM1265" s="75"/>
    </row>
    <row r="1266" spans="207:221" ht="18" customHeight="1" x14ac:dyDescent="0.2">
      <c r="GY1266" s="75"/>
      <c r="GZ1266" s="75"/>
      <c r="HA1266" s="75"/>
      <c r="HB1266" s="75"/>
      <c r="HC1266" s="75"/>
      <c r="HD1266" s="75"/>
      <c r="HE1266" s="75"/>
      <c r="HF1266" s="75"/>
      <c r="HG1266" s="75"/>
      <c r="HH1266" s="75"/>
      <c r="HI1266" s="75"/>
      <c r="HJ1266" s="75"/>
      <c r="HK1266" s="75"/>
      <c r="HL1266" s="75"/>
      <c r="HM1266" s="75"/>
    </row>
    <row r="1267" spans="207:221" ht="18" customHeight="1" x14ac:dyDescent="0.2">
      <c r="GY1267" s="75"/>
      <c r="GZ1267" s="75"/>
      <c r="HA1267" s="75"/>
      <c r="HB1267" s="75"/>
      <c r="HC1267" s="75"/>
      <c r="HD1267" s="75"/>
      <c r="HE1267" s="75"/>
      <c r="HF1267" s="75"/>
      <c r="HG1267" s="75"/>
      <c r="HH1267" s="75"/>
      <c r="HI1267" s="75"/>
      <c r="HJ1267" s="75"/>
      <c r="HK1267" s="75"/>
      <c r="HL1267" s="75"/>
      <c r="HM1267" s="75"/>
    </row>
    <row r="1268" spans="207:221" ht="18" customHeight="1" x14ac:dyDescent="0.2">
      <c r="GY1268" s="75"/>
      <c r="GZ1268" s="75"/>
      <c r="HA1268" s="75"/>
      <c r="HB1268" s="75"/>
      <c r="HC1268" s="75"/>
      <c r="HD1268" s="75"/>
      <c r="HE1268" s="75"/>
      <c r="HF1268" s="75"/>
      <c r="HG1268" s="75"/>
      <c r="HH1268" s="75"/>
      <c r="HI1268" s="75"/>
      <c r="HJ1268" s="75"/>
      <c r="HK1268" s="75"/>
      <c r="HL1268" s="75"/>
      <c r="HM1268" s="75"/>
    </row>
    <row r="1269" spans="207:221" ht="18" customHeight="1" x14ac:dyDescent="0.2">
      <c r="GY1269" s="75"/>
      <c r="GZ1269" s="75"/>
      <c r="HA1269" s="75"/>
      <c r="HB1269" s="75"/>
      <c r="HC1269" s="75"/>
      <c r="HD1269" s="75"/>
      <c r="HE1269" s="75"/>
      <c r="HF1269" s="75"/>
      <c r="HG1269" s="75"/>
      <c r="HH1269" s="75"/>
      <c r="HI1269" s="75"/>
      <c r="HJ1269" s="75"/>
      <c r="HK1269" s="75"/>
      <c r="HL1269" s="75"/>
      <c r="HM1269" s="75"/>
    </row>
    <row r="1270" spans="207:221" ht="18" customHeight="1" x14ac:dyDescent="0.2">
      <c r="GY1270" s="75"/>
      <c r="GZ1270" s="75"/>
      <c r="HA1270" s="75"/>
      <c r="HB1270" s="75"/>
      <c r="HC1270" s="75"/>
      <c r="HD1270" s="75"/>
      <c r="HE1270" s="75"/>
      <c r="HF1270" s="75"/>
      <c r="HG1270" s="75"/>
      <c r="HH1270" s="75"/>
      <c r="HI1270" s="75"/>
      <c r="HJ1270" s="75"/>
      <c r="HK1270" s="75"/>
      <c r="HL1270" s="75"/>
      <c r="HM1270" s="75"/>
    </row>
    <row r="1271" spans="207:221" ht="18" customHeight="1" x14ac:dyDescent="0.2">
      <c r="GY1271" s="75"/>
      <c r="GZ1271" s="75"/>
      <c r="HA1271" s="75"/>
      <c r="HB1271" s="75"/>
      <c r="HC1271" s="75"/>
      <c r="HD1271" s="75"/>
      <c r="HE1271" s="75"/>
      <c r="HF1271" s="75"/>
      <c r="HG1271" s="75"/>
      <c r="HH1271" s="75"/>
      <c r="HI1271" s="75"/>
      <c r="HJ1271" s="75"/>
      <c r="HK1271" s="75"/>
      <c r="HL1271" s="75"/>
      <c r="HM1271" s="75"/>
    </row>
    <row r="1272" spans="207:221" ht="18" customHeight="1" x14ac:dyDescent="0.2">
      <c r="GY1272" s="75"/>
      <c r="GZ1272" s="75"/>
      <c r="HA1272" s="75"/>
      <c r="HB1272" s="75"/>
      <c r="HC1272" s="75"/>
      <c r="HD1272" s="75"/>
      <c r="HE1272" s="75"/>
      <c r="HF1272" s="75"/>
      <c r="HG1272" s="75"/>
      <c r="HH1272" s="75"/>
      <c r="HI1272" s="75"/>
      <c r="HJ1272" s="75"/>
      <c r="HK1272" s="75"/>
      <c r="HL1272" s="75"/>
      <c r="HM1272" s="75"/>
    </row>
    <row r="1273" spans="207:221" ht="18" customHeight="1" x14ac:dyDescent="0.2">
      <c r="GY1273" s="75"/>
      <c r="GZ1273" s="75"/>
      <c r="HA1273" s="75"/>
      <c r="HB1273" s="75"/>
      <c r="HC1273" s="75"/>
      <c r="HD1273" s="75"/>
      <c r="HE1273" s="75"/>
      <c r="HF1273" s="75"/>
      <c r="HG1273" s="75"/>
      <c r="HH1273" s="75"/>
      <c r="HI1273" s="75"/>
      <c r="HJ1273" s="75"/>
      <c r="HK1273" s="75"/>
      <c r="HL1273" s="75"/>
      <c r="HM1273" s="75"/>
    </row>
    <row r="1274" spans="207:221" ht="18" customHeight="1" x14ac:dyDescent="0.2">
      <c r="GY1274" s="75"/>
      <c r="GZ1274" s="75"/>
      <c r="HA1274" s="75"/>
      <c r="HB1274" s="75"/>
      <c r="HC1274" s="75"/>
      <c r="HD1274" s="75"/>
      <c r="HE1274" s="75"/>
      <c r="HF1274" s="75"/>
      <c r="HG1274" s="75"/>
      <c r="HH1274" s="75"/>
      <c r="HI1274" s="75"/>
      <c r="HJ1274" s="75"/>
      <c r="HK1274" s="75"/>
      <c r="HL1274" s="75"/>
      <c r="HM1274" s="75"/>
    </row>
    <row r="1275" spans="207:221" ht="18" customHeight="1" x14ac:dyDescent="0.2">
      <c r="GY1275" s="75"/>
      <c r="GZ1275" s="75"/>
      <c r="HA1275" s="75"/>
      <c r="HB1275" s="75"/>
      <c r="HC1275" s="75"/>
      <c r="HD1275" s="75"/>
      <c r="HE1275" s="75"/>
      <c r="HF1275" s="75"/>
      <c r="HG1275" s="75"/>
      <c r="HH1275" s="75"/>
      <c r="HI1275" s="75"/>
      <c r="HJ1275" s="75"/>
      <c r="HK1275" s="75"/>
      <c r="HL1275" s="75"/>
      <c r="HM1275" s="75"/>
    </row>
    <row r="1276" spans="207:221" ht="18" customHeight="1" x14ac:dyDescent="0.2">
      <c r="GY1276" s="75"/>
      <c r="GZ1276" s="75"/>
      <c r="HA1276" s="75"/>
      <c r="HB1276" s="75"/>
      <c r="HC1276" s="75"/>
      <c r="HD1276" s="75"/>
      <c r="HE1276" s="75"/>
      <c r="HF1276" s="75"/>
      <c r="HG1276" s="75"/>
      <c r="HH1276" s="75"/>
      <c r="HI1276" s="75"/>
      <c r="HJ1276" s="75"/>
      <c r="HK1276" s="75"/>
      <c r="HL1276" s="75"/>
      <c r="HM1276" s="75"/>
    </row>
    <row r="1277" spans="207:221" ht="18" customHeight="1" x14ac:dyDescent="0.2">
      <c r="GY1277" s="75"/>
      <c r="GZ1277" s="75"/>
      <c r="HA1277" s="75"/>
      <c r="HB1277" s="75"/>
      <c r="HC1277" s="75"/>
      <c r="HD1277" s="75"/>
      <c r="HE1277" s="75"/>
      <c r="HF1277" s="75"/>
      <c r="HG1277" s="75"/>
      <c r="HH1277" s="75"/>
      <c r="HI1277" s="75"/>
      <c r="HJ1277" s="75"/>
      <c r="HK1277" s="75"/>
      <c r="HL1277" s="75"/>
      <c r="HM1277" s="75"/>
    </row>
    <row r="1278" spans="207:221" ht="18" customHeight="1" x14ac:dyDescent="0.2">
      <c r="GY1278" s="75"/>
      <c r="GZ1278" s="75"/>
      <c r="HA1278" s="75"/>
      <c r="HB1278" s="75"/>
      <c r="HC1278" s="75"/>
      <c r="HD1278" s="75"/>
      <c r="HE1278" s="75"/>
      <c r="HF1278" s="75"/>
      <c r="HG1278" s="75"/>
      <c r="HH1278" s="75"/>
      <c r="HI1278" s="75"/>
      <c r="HJ1278" s="75"/>
      <c r="HK1278" s="75"/>
      <c r="HL1278" s="75"/>
      <c r="HM1278" s="75"/>
    </row>
    <row r="1279" spans="207:221" ht="18" customHeight="1" x14ac:dyDescent="0.2">
      <c r="GY1279" s="75"/>
      <c r="GZ1279" s="75"/>
      <c r="HA1279" s="75"/>
      <c r="HB1279" s="75"/>
      <c r="HC1279" s="75"/>
      <c r="HD1279" s="75"/>
      <c r="HE1279" s="75"/>
      <c r="HF1279" s="75"/>
      <c r="HG1279" s="75"/>
      <c r="HH1279" s="75"/>
      <c r="HI1279" s="75"/>
      <c r="HJ1279" s="75"/>
      <c r="HK1279" s="75"/>
      <c r="HL1279" s="75"/>
      <c r="HM1279" s="75"/>
    </row>
    <row r="1280" spans="207:221" ht="18" customHeight="1" x14ac:dyDescent="0.2">
      <c r="GY1280" s="75"/>
      <c r="GZ1280" s="75"/>
      <c r="HA1280" s="75"/>
      <c r="HB1280" s="75"/>
      <c r="HC1280" s="75"/>
      <c r="HD1280" s="75"/>
      <c r="HE1280" s="75"/>
      <c r="HF1280" s="75"/>
      <c r="HG1280" s="75"/>
      <c r="HH1280" s="75"/>
      <c r="HI1280" s="75"/>
      <c r="HJ1280" s="75"/>
      <c r="HK1280" s="75"/>
      <c r="HL1280" s="75"/>
      <c r="HM1280" s="75"/>
    </row>
    <row r="1281" spans="207:221" ht="18" customHeight="1" x14ac:dyDescent="0.2">
      <c r="GY1281" s="75"/>
      <c r="GZ1281" s="75"/>
      <c r="HA1281" s="75"/>
      <c r="HB1281" s="75"/>
      <c r="HC1281" s="75"/>
      <c r="HD1281" s="75"/>
      <c r="HE1281" s="75"/>
      <c r="HF1281" s="75"/>
      <c r="HG1281" s="75"/>
      <c r="HH1281" s="75"/>
      <c r="HI1281" s="75"/>
      <c r="HJ1281" s="75"/>
      <c r="HK1281" s="75"/>
      <c r="HL1281" s="75"/>
      <c r="HM1281" s="75"/>
    </row>
    <row r="1282" spans="207:221" ht="18" customHeight="1" x14ac:dyDescent="0.2">
      <c r="GY1282" s="75"/>
      <c r="GZ1282" s="75"/>
      <c r="HA1282" s="75"/>
      <c r="HB1282" s="75"/>
      <c r="HC1282" s="75"/>
      <c r="HD1282" s="75"/>
      <c r="HE1282" s="75"/>
      <c r="HF1282" s="75"/>
      <c r="HG1282" s="75"/>
      <c r="HH1282" s="75"/>
      <c r="HI1282" s="75"/>
      <c r="HJ1282" s="75"/>
      <c r="HK1282" s="75"/>
      <c r="HL1282" s="75"/>
      <c r="HM1282" s="75"/>
    </row>
    <row r="1283" spans="207:221" ht="18" customHeight="1" x14ac:dyDescent="0.2">
      <c r="GY1283" s="75"/>
      <c r="GZ1283" s="75"/>
      <c r="HA1283" s="75"/>
      <c r="HB1283" s="75"/>
      <c r="HC1283" s="75"/>
      <c r="HD1283" s="75"/>
      <c r="HE1283" s="75"/>
      <c r="HF1283" s="75"/>
      <c r="HG1283" s="75"/>
      <c r="HH1283" s="75"/>
      <c r="HI1283" s="75"/>
      <c r="HJ1283" s="75"/>
      <c r="HK1283" s="75"/>
      <c r="HL1283" s="75"/>
      <c r="HM1283" s="75"/>
    </row>
    <row r="1284" spans="207:221" ht="18" customHeight="1" x14ac:dyDescent="0.2">
      <c r="GY1284" s="75"/>
      <c r="GZ1284" s="75"/>
      <c r="HA1284" s="75"/>
      <c r="HB1284" s="75"/>
      <c r="HC1284" s="75"/>
      <c r="HD1284" s="75"/>
      <c r="HE1284" s="75"/>
      <c r="HF1284" s="75"/>
      <c r="HG1284" s="75"/>
      <c r="HH1284" s="75"/>
      <c r="HI1284" s="75"/>
      <c r="HJ1284" s="75"/>
      <c r="HK1284" s="75"/>
      <c r="HL1284" s="75"/>
      <c r="HM1284" s="75"/>
    </row>
    <row r="1285" spans="207:221" ht="18" customHeight="1" x14ac:dyDescent="0.2">
      <c r="GY1285" s="75"/>
      <c r="GZ1285" s="75"/>
      <c r="HA1285" s="75"/>
      <c r="HB1285" s="75"/>
      <c r="HC1285" s="75"/>
      <c r="HD1285" s="75"/>
      <c r="HE1285" s="75"/>
      <c r="HF1285" s="75"/>
      <c r="HG1285" s="75"/>
      <c r="HH1285" s="75"/>
      <c r="HI1285" s="75"/>
      <c r="HJ1285" s="75"/>
      <c r="HK1285" s="75"/>
      <c r="HL1285" s="75"/>
      <c r="HM1285" s="75"/>
    </row>
    <row r="1286" spans="207:221" ht="18" customHeight="1" x14ac:dyDescent="0.2">
      <c r="GY1286" s="75"/>
      <c r="GZ1286" s="75"/>
      <c r="HA1286" s="75"/>
      <c r="HB1286" s="75"/>
      <c r="HC1286" s="75"/>
      <c r="HD1286" s="75"/>
      <c r="HE1286" s="75"/>
      <c r="HF1286" s="75"/>
      <c r="HG1286" s="75"/>
      <c r="HH1286" s="75"/>
      <c r="HI1286" s="75"/>
      <c r="HJ1286" s="75"/>
      <c r="HK1286" s="75"/>
      <c r="HL1286" s="75"/>
      <c r="HM1286" s="75"/>
    </row>
    <row r="1287" spans="207:221" ht="18" customHeight="1" x14ac:dyDescent="0.2">
      <c r="GY1287" s="75"/>
      <c r="GZ1287" s="75"/>
      <c r="HA1287" s="75"/>
      <c r="HB1287" s="75"/>
      <c r="HC1287" s="75"/>
      <c r="HD1287" s="75"/>
      <c r="HE1287" s="75"/>
      <c r="HF1287" s="75"/>
      <c r="HG1287" s="75"/>
      <c r="HH1287" s="75"/>
      <c r="HI1287" s="75"/>
      <c r="HJ1287" s="75"/>
      <c r="HK1287" s="75"/>
      <c r="HL1287" s="75"/>
      <c r="HM1287" s="75"/>
    </row>
    <row r="1288" spans="207:221" ht="18" customHeight="1" x14ac:dyDescent="0.2">
      <c r="GY1288" s="75"/>
      <c r="GZ1288" s="75"/>
      <c r="HA1288" s="75"/>
      <c r="HB1288" s="75"/>
      <c r="HC1288" s="75"/>
      <c r="HD1288" s="75"/>
      <c r="HE1288" s="75"/>
      <c r="HF1288" s="75"/>
      <c r="HG1288" s="75"/>
      <c r="HH1288" s="75"/>
      <c r="HI1288" s="75"/>
      <c r="HJ1288" s="75"/>
      <c r="HK1288" s="75"/>
      <c r="HL1288" s="75"/>
      <c r="HM1288" s="75"/>
    </row>
    <row r="1289" spans="207:221" ht="18" customHeight="1" x14ac:dyDescent="0.2">
      <c r="GY1289" s="75"/>
      <c r="GZ1289" s="75"/>
      <c r="HA1289" s="75"/>
      <c r="HB1289" s="75"/>
      <c r="HC1289" s="75"/>
      <c r="HD1289" s="75"/>
      <c r="HE1289" s="75"/>
      <c r="HF1289" s="75"/>
      <c r="HG1289" s="75"/>
      <c r="HH1289" s="75"/>
      <c r="HI1289" s="75"/>
      <c r="HJ1289" s="75"/>
      <c r="HK1289" s="75"/>
      <c r="HL1289" s="75"/>
      <c r="HM1289" s="75"/>
    </row>
    <row r="1290" spans="207:221" ht="18" customHeight="1" x14ac:dyDescent="0.2">
      <c r="GY1290" s="75"/>
      <c r="GZ1290" s="75"/>
      <c r="HA1290" s="75"/>
      <c r="HB1290" s="75"/>
      <c r="HC1290" s="75"/>
      <c r="HD1290" s="75"/>
      <c r="HE1290" s="75"/>
      <c r="HF1290" s="75"/>
      <c r="HG1290" s="75"/>
      <c r="HH1290" s="75"/>
      <c r="HI1290" s="75"/>
      <c r="HJ1290" s="75"/>
      <c r="HK1290" s="75"/>
      <c r="HL1290" s="75"/>
      <c r="HM1290" s="75"/>
    </row>
    <row r="1291" spans="207:221" ht="18" customHeight="1" x14ac:dyDescent="0.2">
      <c r="GY1291" s="75"/>
      <c r="GZ1291" s="75"/>
      <c r="HA1291" s="75"/>
      <c r="HB1291" s="75"/>
      <c r="HC1291" s="75"/>
      <c r="HD1291" s="75"/>
      <c r="HE1291" s="75"/>
      <c r="HF1291" s="75"/>
      <c r="HG1291" s="75"/>
      <c r="HH1291" s="75"/>
      <c r="HI1291" s="75"/>
      <c r="HJ1291" s="75"/>
      <c r="HK1291" s="75"/>
      <c r="HL1291" s="75"/>
      <c r="HM1291" s="75"/>
    </row>
    <row r="1292" spans="207:221" ht="18" customHeight="1" x14ac:dyDescent="0.2">
      <c r="GY1292" s="75"/>
      <c r="GZ1292" s="75"/>
      <c r="HA1292" s="75"/>
      <c r="HB1292" s="75"/>
      <c r="HC1292" s="75"/>
      <c r="HD1292" s="75"/>
      <c r="HE1292" s="75"/>
      <c r="HF1292" s="75"/>
      <c r="HG1292" s="75"/>
      <c r="HH1292" s="75"/>
      <c r="HI1292" s="75"/>
      <c r="HJ1292" s="75"/>
      <c r="HK1292" s="75"/>
      <c r="HL1292" s="75"/>
      <c r="HM1292" s="75"/>
    </row>
    <row r="1293" spans="207:221" ht="18" customHeight="1" x14ac:dyDescent="0.2">
      <c r="GY1293" s="75"/>
      <c r="GZ1293" s="75"/>
      <c r="HA1293" s="75"/>
      <c r="HB1293" s="75"/>
      <c r="HC1293" s="75"/>
      <c r="HD1293" s="75"/>
      <c r="HE1293" s="75"/>
      <c r="HF1293" s="75"/>
      <c r="HG1293" s="75"/>
      <c r="HH1293" s="75"/>
      <c r="HI1293" s="75"/>
      <c r="HJ1293" s="75"/>
      <c r="HK1293" s="75"/>
      <c r="HL1293" s="75"/>
      <c r="HM1293" s="75"/>
    </row>
    <row r="1294" spans="207:221" ht="18" customHeight="1" x14ac:dyDescent="0.2">
      <c r="GY1294" s="75"/>
      <c r="GZ1294" s="75"/>
      <c r="HA1294" s="75"/>
      <c r="HB1294" s="75"/>
      <c r="HC1294" s="75"/>
      <c r="HD1294" s="75"/>
      <c r="HE1294" s="75"/>
      <c r="HF1294" s="75"/>
      <c r="HG1294" s="75"/>
      <c r="HH1294" s="75"/>
      <c r="HI1294" s="75"/>
      <c r="HJ1294" s="75"/>
      <c r="HK1294" s="75"/>
      <c r="HL1294" s="75"/>
      <c r="HM1294" s="75"/>
    </row>
    <row r="1295" spans="207:221" ht="18" customHeight="1" x14ac:dyDescent="0.2">
      <c r="GY1295" s="75"/>
      <c r="GZ1295" s="75"/>
      <c r="HA1295" s="75"/>
      <c r="HB1295" s="75"/>
      <c r="HC1295" s="75"/>
      <c r="HD1295" s="75"/>
      <c r="HE1295" s="75"/>
      <c r="HF1295" s="75"/>
      <c r="HG1295" s="75"/>
      <c r="HH1295" s="75"/>
      <c r="HI1295" s="75"/>
      <c r="HJ1295" s="75"/>
      <c r="HK1295" s="75"/>
      <c r="HL1295" s="75"/>
      <c r="HM1295" s="75"/>
    </row>
    <row r="1296" spans="207:221" ht="18" customHeight="1" x14ac:dyDescent="0.2">
      <c r="GY1296" s="75"/>
      <c r="GZ1296" s="75"/>
      <c r="HA1296" s="75"/>
      <c r="HB1296" s="75"/>
      <c r="HC1296" s="75"/>
      <c r="HD1296" s="75"/>
      <c r="HE1296" s="75"/>
      <c r="HF1296" s="75"/>
      <c r="HG1296" s="75"/>
      <c r="HH1296" s="75"/>
      <c r="HI1296" s="75"/>
      <c r="HJ1296" s="75"/>
      <c r="HK1296" s="75"/>
      <c r="HL1296" s="75"/>
      <c r="HM1296" s="75"/>
    </row>
    <row r="1297" spans="207:221" ht="18" customHeight="1" x14ac:dyDescent="0.2">
      <c r="GY1297" s="75"/>
      <c r="GZ1297" s="75"/>
      <c r="HA1297" s="75"/>
      <c r="HB1297" s="75"/>
      <c r="HC1297" s="75"/>
      <c r="HD1297" s="75"/>
      <c r="HE1297" s="75"/>
      <c r="HF1297" s="75"/>
      <c r="HG1297" s="75"/>
      <c r="HH1297" s="75"/>
      <c r="HI1297" s="75"/>
      <c r="HJ1297" s="75"/>
      <c r="HK1297" s="75"/>
      <c r="HL1297" s="75"/>
      <c r="HM1297" s="75"/>
    </row>
    <row r="1298" spans="207:221" ht="18" customHeight="1" x14ac:dyDescent="0.2">
      <c r="GY1298" s="75"/>
      <c r="GZ1298" s="75"/>
      <c r="HA1298" s="75"/>
      <c r="HB1298" s="75"/>
      <c r="HC1298" s="75"/>
      <c r="HD1298" s="75"/>
      <c r="HE1298" s="75"/>
      <c r="HF1298" s="75"/>
      <c r="HG1298" s="75"/>
      <c r="HH1298" s="75"/>
      <c r="HI1298" s="75"/>
      <c r="HJ1298" s="75"/>
      <c r="HK1298" s="75"/>
      <c r="HL1298" s="75"/>
      <c r="HM1298" s="75"/>
    </row>
    <row r="1299" spans="207:221" ht="18" customHeight="1" x14ac:dyDescent="0.2">
      <c r="GY1299" s="75"/>
      <c r="GZ1299" s="75"/>
      <c r="HA1299" s="75"/>
      <c r="HB1299" s="75"/>
      <c r="HC1299" s="75"/>
      <c r="HD1299" s="75"/>
      <c r="HE1299" s="75"/>
      <c r="HF1299" s="75"/>
      <c r="HG1299" s="75"/>
      <c r="HH1299" s="75"/>
      <c r="HI1299" s="75"/>
      <c r="HJ1299" s="75"/>
      <c r="HK1299" s="75"/>
      <c r="HL1299" s="75"/>
      <c r="HM1299" s="75"/>
    </row>
    <row r="1300" spans="207:221" ht="18" customHeight="1" x14ac:dyDescent="0.2">
      <c r="GY1300" s="75"/>
      <c r="GZ1300" s="75"/>
      <c r="HA1300" s="75"/>
      <c r="HB1300" s="75"/>
      <c r="HC1300" s="75"/>
      <c r="HD1300" s="75"/>
      <c r="HE1300" s="75"/>
      <c r="HF1300" s="75"/>
      <c r="HG1300" s="75"/>
      <c r="HH1300" s="75"/>
      <c r="HI1300" s="75"/>
      <c r="HJ1300" s="75"/>
      <c r="HK1300" s="75"/>
      <c r="HL1300" s="75"/>
      <c r="HM1300" s="75"/>
    </row>
    <row r="1301" spans="207:221" ht="18" customHeight="1" x14ac:dyDescent="0.2">
      <c r="GY1301" s="75"/>
      <c r="GZ1301" s="75"/>
      <c r="HA1301" s="75"/>
      <c r="HB1301" s="75"/>
      <c r="HC1301" s="75"/>
      <c r="HD1301" s="75"/>
      <c r="HE1301" s="75"/>
      <c r="HF1301" s="75"/>
      <c r="HG1301" s="75"/>
      <c r="HH1301" s="75"/>
      <c r="HI1301" s="75"/>
      <c r="HJ1301" s="75"/>
      <c r="HK1301" s="75"/>
      <c r="HL1301" s="75"/>
      <c r="HM1301" s="75"/>
    </row>
    <row r="1302" spans="207:221" ht="18" customHeight="1" x14ac:dyDescent="0.2">
      <c r="GY1302" s="75"/>
      <c r="GZ1302" s="75"/>
      <c r="HA1302" s="75"/>
      <c r="HB1302" s="75"/>
      <c r="HC1302" s="75"/>
      <c r="HD1302" s="75"/>
      <c r="HE1302" s="75"/>
      <c r="HF1302" s="75"/>
      <c r="HG1302" s="75"/>
      <c r="HH1302" s="75"/>
      <c r="HI1302" s="75"/>
      <c r="HJ1302" s="75"/>
      <c r="HK1302" s="75"/>
      <c r="HL1302" s="75"/>
      <c r="HM1302" s="75"/>
    </row>
    <row r="1303" spans="207:221" ht="18" customHeight="1" x14ac:dyDescent="0.2">
      <c r="GY1303" s="75"/>
      <c r="GZ1303" s="75"/>
      <c r="HA1303" s="75"/>
      <c r="HB1303" s="75"/>
      <c r="HC1303" s="75"/>
      <c r="HD1303" s="75"/>
      <c r="HE1303" s="75"/>
      <c r="HF1303" s="75"/>
      <c r="HG1303" s="75"/>
      <c r="HH1303" s="75"/>
      <c r="HI1303" s="75"/>
      <c r="HJ1303" s="75"/>
      <c r="HK1303" s="75"/>
      <c r="HL1303" s="75"/>
      <c r="HM1303" s="75"/>
    </row>
    <row r="1304" spans="207:221" ht="18" customHeight="1" x14ac:dyDescent="0.2">
      <c r="GY1304" s="75"/>
      <c r="GZ1304" s="75"/>
      <c r="HA1304" s="75"/>
      <c r="HB1304" s="75"/>
      <c r="HC1304" s="75"/>
      <c r="HD1304" s="75"/>
      <c r="HE1304" s="75"/>
      <c r="HF1304" s="75"/>
      <c r="HG1304" s="75"/>
      <c r="HH1304" s="75"/>
      <c r="HI1304" s="75"/>
      <c r="HJ1304" s="75"/>
      <c r="HK1304" s="75"/>
      <c r="HL1304" s="75"/>
      <c r="HM1304" s="75"/>
    </row>
    <row r="1305" spans="207:221" ht="18" customHeight="1" x14ac:dyDescent="0.2">
      <c r="GY1305" s="75"/>
      <c r="GZ1305" s="75"/>
      <c r="HA1305" s="75"/>
      <c r="HB1305" s="75"/>
      <c r="HC1305" s="75"/>
      <c r="HD1305" s="75"/>
      <c r="HE1305" s="75"/>
      <c r="HF1305" s="75"/>
      <c r="HG1305" s="75"/>
      <c r="HH1305" s="75"/>
      <c r="HI1305" s="75"/>
      <c r="HJ1305" s="75"/>
      <c r="HK1305" s="75"/>
      <c r="HL1305" s="75"/>
      <c r="HM1305" s="75"/>
    </row>
    <row r="1306" spans="207:221" ht="18" customHeight="1" x14ac:dyDescent="0.2">
      <c r="GY1306" s="75"/>
      <c r="GZ1306" s="75"/>
      <c r="HA1306" s="75"/>
      <c r="HB1306" s="75"/>
      <c r="HC1306" s="75"/>
      <c r="HD1306" s="75"/>
      <c r="HE1306" s="75"/>
      <c r="HF1306" s="75"/>
      <c r="HG1306" s="75"/>
      <c r="HH1306" s="75"/>
      <c r="HI1306" s="75"/>
      <c r="HJ1306" s="75"/>
      <c r="HK1306" s="75"/>
      <c r="HL1306" s="75"/>
      <c r="HM1306" s="75"/>
    </row>
    <row r="1307" spans="207:221" ht="18" customHeight="1" x14ac:dyDescent="0.2">
      <c r="GY1307" s="75"/>
      <c r="GZ1307" s="75"/>
      <c r="HA1307" s="75"/>
      <c r="HB1307" s="75"/>
      <c r="HC1307" s="75"/>
      <c r="HD1307" s="75"/>
      <c r="HE1307" s="75"/>
      <c r="HF1307" s="75"/>
      <c r="HG1307" s="75"/>
      <c r="HH1307" s="75"/>
      <c r="HI1307" s="75"/>
      <c r="HJ1307" s="75"/>
      <c r="HK1307" s="75"/>
      <c r="HL1307" s="75"/>
      <c r="HM1307" s="75"/>
    </row>
    <row r="1308" spans="207:221" ht="18" customHeight="1" x14ac:dyDescent="0.2">
      <c r="GY1308" s="75"/>
      <c r="GZ1308" s="75"/>
      <c r="HA1308" s="75"/>
      <c r="HB1308" s="75"/>
      <c r="HC1308" s="75"/>
      <c r="HD1308" s="75"/>
      <c r="HE1308" s="75"/>
      <c r="HF1308" s="75"/>
      <c r="HG1308" s="75"/>
      <c r="HH1308" s="75"/>
      <c r="HI1308" s="75"/>
      <c r="HJ1308" s="75"/>
      <c r="HK1308" s="75"/>
      <c r="HL1308" s="75"/>
      <c r="HM1308" s="75"/>
    </row>
    <row r="1309" spans="207:221" ht="18" customHeight="1" x14ac:dyDescent="0.2">
      <c r="GY1309" s="75"/>
      <c r="GZ1309" s="75"/>
      <c r="HA1309" s="75"/>
      <c r="HB1309" s="75"/>
      <c r="HC1309" s="75"/>
      <c r="HD1309" s="75"/>
      <c r="HE1309" s="75"/>
      <c r="HF1309" s="75"/>
      <c r="HG1309" s="75"/>
      <c r="HH1309" s="75"/>
      <c r="HI1309" s="75"/>
      <c r="HJ1309" s="75"/>
      <c r="HK1309" s="75"/>
      <c r="HL1309" s="75"/>
      <c r="HM1309" s="75"/>
    </row>
    <row r="1310" spans="207:221" ht="18" customHeight="1" x14ac:dyDescent="0.2">
      <c r="GY1310" s="75"/>
      <c r="GZ1310" s="75"/>
      <c r="HA1310" s="75"/>
      <c r="HB1310" s="75"/>
      <c r="HC1310" s="75"/>
      <c r="HD1310" s="75"/>
      <c r="HE1310" s="75"/>
      <c r="HF1310" s="75"/>
      <c r="HG1310" s="75"/>
      <c r="HH1310" s="75"/>
      <c r="HI1310" s="75"/>
      <c r="HJ1310" s="75"/>
      <c r="HK1310" s="75"/>
      <c r="HL1310" s="75"/>
      <c r="HM1310" s="75"/>
    </row>
    <row r="1311" spans="207:221" ht="18" customHeight="1" x14ac:dyDescent="0.2">
      <c r="GY1311" s="75"/>
      <c r="GZ1311" s="75"/>
      <c r="HA1311" s="75"/>
      <c r="HB1311" s="75"/>
      <c r="HC1311" s="75"/>
      <c r="HD1311" s="75"/>
      <c r="HE1311" s="75"/>
      <c r="HF1311" s="75"/>
      <c r="HG1311" s="75"/>
      <c r="HH1311" s="75"/>
      <c r="HI1311" s="75"/>
      <c r="HJ1311" s="75"/>
      <c r="HK1311" s="75"/>
      <c r="HL1311" s="75"/>
      <c r="HM1311" s="75"/>
    </row>
    <row r="1312" spans="207:221" ht="18" customHeight="1" x14ac:dyDescent="0.2">
      <c r="GY1312" s="75"/>
      <c r="GZ1312" s="75"/>
      <c r="HA1312" s="75"/>
      <c r="HB1312" s="75"/>
      <c r="HC1312" s="75"/>
      <c r="HD1312" s="75"/>
      <c r="HE1312" s="75"/>
      <c r="HF1312" s="75"/>
      <c r="HG1312" s="75"/>
      <c r="HH1312" s="75"/>
      <c r="HI1312" s="75"/>
      <c r="HJ1312" s="75"/>
      <c r="HK1312" s="75"/>
      <c r="HL1312" s="75"/>
      <c r="HM1312" s="75"/>
    </row>
    <row r="1313" spans="207:221" ht="18" customHeight="1" x14ac:dyDescent="0.2">
      <c r="GY1313" s="75"/>
      <c r="GZ1313" s="75"/>
      <c r="HA1313" s="75"/>
      <c r="HB1313" s="75"/>
      <c r="HC1313" s="75"/>
      <c r="HD1313" s="75"/>
      <c r="HE1313" s="75"/>
      <c r="HF1313" s="75"/>
      <c r="HG1313" s="75"/>
      <c r="HH1313" s="75"/>
      <c r="HI1313" s="75"/>
      <c r="HJ1313" s="75"/>
      <c r="HK1313" s="75"/>
      <c r="HL1313" s="75"/>
      <c r="HM1313" s="75"/>
    </row>
    <row r="1314" spans="207:221" ht="18" customHeight="1" x14ac:dyDescent="0.2">
      <c r="GY1314" s="75"/>
      <c r="GZ1314" s="75"/>
      <c r="HA1314" s="75"/>
      <c r="HB1314" s="75"/>
      <c r="HC1314" s="75"/>
      <c r="HD1314" s="75"/>
      <c r="HE1314" s="75"/>
      <c r="HF1314" s="75"/>
      <c r="HG1314" s="75"/>
      <c r="HH1314" s="75"/>
      <c r="HI1314" s="75"/>
      <c r="HJ1314" s="75"/>
      <c r="HK1314" s="75"/>
      <c r="HL1314" s="75"/>
      <c r="HM1314" s="75"/>
    </row>
    <row r="1315" spans="207:221" ht="18" customHeight="1" x14ac:dyDescent="0.2">
      <c r="GY1315" s="75"/>
      <c r="GZ1315" s="75"/>
      <c r="HA1315" s="75"/>
      <c r="HB1315" s="75"/>
      <c r="HC1315" s="75"/>
      <c r="HD1315" s="75"/>
      <c r="HE1315" s="75"/>
      <c r="HF1315" s="75"/>
      <c r="HG1315" s="75"/>
      <c r="HH1315" s="75"/>
      <c r="HI1315" s="75"/>
      <c r="HJ1315" s="75"/>
      <c r="HK1315" s="75"/>
      <c r="HL1315" s="75"/>
      <c r="HM1315" s="75"/>
    </row>
    <row r="1316" spans="207:221" ht="18" customHeight="1" x14ac:dyDescent="0.2">
      <c r="GY1316" s="75"/>
      <c r="GZ1316" s="75"/>
      <c r="HA1316" s="75"/>
      <c r="HB1316" s="75"/>
      <c r="HC1316" s="75"/>
      <c r="HD1316" s="75"/>
      <c r="HE1316" s="75"/>
      <c r="HF1316" s="75"/>
      <c r="HG1316" s="75"/>
      <c r="HH1316" s="75"/>
      <c r="HI1316" s="75"/>
      <c r="HJ1316" s="75"/>
      <c r="HK1316" s="75"/>
      <c r="HL1316" s="75"/>
      <c r="HM1316" s="75"/>
    </row>
    <row r="1317" spans="207:221" ht="18" customHeight="1" x14ac:dyDescent="0.2">
      <c r="GY1317" s="75"/>
      <c r="GZ1317" s="75"/>
      <c r="HA1317" s="75"/>
      <c r="HB1317" s="75"/>
      <c r="HC1317" s="75"/>
      <c r="HD1317" s="75"/>
      <c r="HE1317" s="75"/>
      <c r="HF1317" s="75"/>
      <c r="HG1317" s="75"/>
      <c r="HH1317" s="75"/>
      <c r="HI1317" s="75"/>
      <c r="HJ1317" s="75"/>
      <c r="HK1317" s="75"/>
      <c r="HL1317" s="75"/>
      <c r="HM1317" s="75"/>
    </row>
    <row r="1318" spans="207:221" ht="18" customHeight="1" x14ac:dyDescent="0.2">
      <c r="GY1318" s="75"/>
      <c r="GZ1318" s="75"/>
      <c r="HA1318" s="75"/>
      <c r="HB1318" s="75"/>
      <c r="HC1318" s="75"/>
      <c r="HD1318" s="75"/>
      <c r="HE1318" s="75"/>
      <c r="HF1318" s="75"/>
      <c r="HG1318" s="75"/>
      <c r="HH1318" s="75"/>
      <c r="HI1318" s="75"/>
      <c r="HJ1318" s="75"/>
      <c r="HK1318" s="75"/>
      <c r="HL1318" s="75"/>
      <c r="HM1318" s="75"/>
    </row>
    <row r="1319" spans="207:221" ht="18" customHeight="1" x14ac:dyDescent="0.2">
      <c r="GY1319" s="75"/>
      <c r="GZ1319" s="75"/>
      <c r="HA1319" s="75"/>
      <c r="HB1319" s="75"/>
      <c r="HC1319" s="75"/>
      <c r="HD1319" s="75"/>
      <c r="HE1319" s="75"/>
      <c r="HF1319" s="75"/>
      <c r="HG1319" s="75"/>
      <c r="HH1319" s="75"/>
      <c r="HI1319" s="75"/>
      <c r="HJ1319" s="75"/>
      <c r="HK1319" s="75"/>
      <c r="HL1319" s="75"/>
      <c r="HM1319" s="75"/>
    </row>
    <row r="1320" spans="207:221" ht="18" customHeight="1" x14ac:dyDescent="0.2">
      <c r="GY1320" s="75"/>
      <c r="GZ1320" s="75"/>
      <c r="HA1320" s="75"/>
      <c r="HB1320" s="75"/>
      <c r="HC1320" s="75"/>
      <c r="HD1320" s="75"/>
      <c r="HE1320" s="75"/>
      <c r="HF1320" s="75"/>
      <c r="HG1320" s="75"/>
      <c r="HH1320" s="75"/>
      <c r="HI1320" s="75"/>
      <c r="HJ1320" s="75"/>
      <c r="HK1320" s="75"/>
      <c r="HL1320" s="75"/>
      <c r="HM1320" s="75"/>
    </row>
    <row r="1321" spans="207:221" ht="18" customHeight="1" x14ac:dyDescent="0.2">
      <c r="GY1321" s="75"/>
      <c r="GZ1321" s="75"/>
      <c r="HA1321" s="75"/>
      <c r="HB1321" s="75"/>
      <c r="HC1321" s="75"/>
      <c r="HD1321" s="75"/>
      <c r="HE1321" s="75"/>
      <c r="HF1321" s="75"/>
      <c r="HG1321" s="75"/>
      <c r="HH1321" s="75"/>
      <c r="HI1321" s="75"/>
      <c r="HJ1321" s="75"/>
      <c r="HK1321" s="75"/>
      <c r="HL1321" s="75"/>
      <c r="HM1321" s="75"/>
    </row>
    <row r="1322" spans="207:221" ht="18" customHeight="1" x14ac:dyDescent="0.2">
      <c r="GY1322" s="75"/>
      <c r="GZ1322" s="75"/>
      <c r="HA1322" s="75"/>
      <c r="HB1322" s="75"/>
      <c r="HC1322" s="75"/>
      <c r="HD1322" s="75"/>
      <c r="HE1322" s="75"/>
      <c r="HF1322" s="75"/>
      <c r="HG1322" s="75"/>
      <c r="HH1322" s="75"/>
      <c r="HI1322" s="75"/>
      <c r="HJ1322" s="75"/>
      <c r="HK1322" s="75"/>
      <c r="HL1322" s="75"/>
      <c r="HM1322" s="75"/>
    </row>
    <row r="1323" spans="207:221" ht="18" customHeight="1" x14ac:dyDescent="0.2">
      <c r="GY1323" s="75"/>
      <c r="GZ1323" s="75"/>
      <c r="HA1323" s="75"/>
      <c r="HB1323" s="75"/>
      <c r="HC1323" s="75"/>
      <c r="HD1323" s="75"/>
      <c r="HE1323" s="75"/>
      <c r="HF1323" s="75"/>
      <c r="HG1323" s="75"/>
      <c r="HH1323" s="75"/>
      <c r="HI1323" s="75"/>
      <c r="HJ1323" s="75"/>
      <c r="HK1323" s="75"/>
      <c r="HL1323" s="75"/>
      <c r="HM1323" s="75"/>
    </row>
    <row r="1324" spans="207:221" ht="18" customHeight="1" x14ac:dyDescent="0.2">
      <c r="GY1324" s="75"/>
      <c r="GZ1324" s="75"/>
      <c r="HA1324" s="75"/>
      <c r="HB1324" s="75"/>
      <c r="HC1324" s="75"/>
      <c r="HD1324" s="75"/>
      <c r="HE1324" s="75"/>
      <c r="HF1324" s="75"/>
      <c r="HG1324" s="75"/>
      <c r="HH1324" s="75"/>
      <c r="HI1324" s="75"/>
      <c r="HJ1324" s="75"/>
      <c r="HK1324" s="75"/>
      <c r="HL1324" s="75"/>
      <c r="HM1324" s="75"/>
    </row>
    <row r="1325" spans="207:221" ht="18" customHeight="1" x14ac:dyDescent="0.2">
      <c r="GY1325" s="75"/>
      <c r="GZ1325" s="75"/>
      <c r="HA1325" s="75"/>
      <c r="HB1325" s="75"/>
      <c r="HC1325" s="75"/>
      <c r="HD1325" s="75"/>
      <c r="HE1325" s="75"/>
      <c r="HF1325" s="75"/>
      <c r="HG1325" s="75"/>
      <c r="HH1325" s="75"/>
      <c r="HI1325" s="75"/>
      <c r="HJ1325" s="75"/>
      <c r="HK1325" s="75"/>
      <c r="HL1325" s="75"/>
      <c r="HM1325" s="75"/>
    </row>
    <row r="1326" spans="207:221" ht="18" customHeight="1" x14ac:dyDescent="0.2">
      <c r="GY1326" s="75"/>
      <c r="GZ1326" s="75"/>
      <c r="HA1326" s="75"/>
      <c r="HB1326" s="75"/>
      <c r="HC1326" s="75"/>
      <c r="HD1326" s="75"/>
      <c r="HE1326" s="75"/>
      <c r="HF1326" s="75"/>
      <c r="HG1326" s="75"/>
      <c r="HH1326" s="75"/>
      <c r="HI1326" s="75"/>
      <c r="HJ1326" s="75"/>
      <c r="HK1326" s="75"/>
      <c r="HL1326" s="75"/>
      <c r="HM1326" s="75"/>
    </row>
    <row r="1327" spans="207:221" ht="18" customHeight="1" x14ac:dyDescent="0.2">
      <c r="GY1327" s="75"/>
      <c r="GZ1327" s="75"/>
      <c r="HA1327" s="75"/>
      <c r="HB1327" s="75"/>
      <c r="HC1327" s="75"/>
      <c r="HD1327" s="75"/>
      <c r="HE1327" s="75"/>
      <c r="HF1327" s="75"/>
      <c r="HG1327" s="75"/>
      <c r="HH1327" s="75"/>
      <c r="HI1327" s="75"/>
      <c r="HJ1327" s="75"/>
      <c r="HK1327" s="75"/>
      <c r="HL1327" s="75"/>
      <c r="HM1327" s="75"/>
    </row>
    <row r="1328" spans="207:221" ht="18" customHeight="1" x14ac:dyDescent="0.2">
      <c r="GY1328" s="75"/>
      <c r="GZ1328" s="75"/>
      <c r="HA1328" s="75"/>
      <c r="HB1328" s="75"/>
      <c r="HC1328" s="75"/>
      <c r="HD1328" s="75"/>
      <c r="HE1328" s="75"/>
      <c r="HF1328" s="75"/>
      <c r="HG1328" s="75"/>
      <c r="HH1328" s="75"/>
      <c r="HI1328" s="75"/>
      <c r="HJ1328" s="75"/>
      <c r="HK1328" s="75"/>
      <c r="HL1328" s="75"/>
      <c r="HM1328" s="75"/>
    </row>
    <row r="1329" spans="207:221" ht="18" customHeight="1" x14ac:dyDescent="0.2">
      <c r="GY1329" s="75"/>
      <c r="GZ1329" s="75"/>
      <c r="HA1329" s="75"/>
      <c r="HB1329" s="75"/>
      <c r="HC1329" s="75"/>
      <c r="HD1329" s="75"/>
      <c r="HE1329" s="75"/>
      <c r="HF1329" s="75"/>
      <c r="HG1329" s="75"/>
      <c r="HH1329" s="75"/>
      <c r="HI1329" s="75"/>
      <c r="HJ1329" s="75"/>
      <c r="HK1329" s="75"/>
      <c r="HL1329" s="75"/>
      <c r="HM1329" s="75"/>
    </row>
    <row r="1330" spans="207:221" ht="18" customHeight="1" x14ac:dyDescent="0.2">
      <c r="GY1330" s="75"/>
      <c r="GZ1330" s="75"/>
      <c r="HA1330" s="75"/>
      <c r="HB1330" s="75"/>
      <c r="HC1330" s="75"/>
      <c r="HD1330" s="75"/>
      <c r="HE1330" s="75"/>
      <c r="HF1330" s="75"/>
      <c r="HG1330" s="75"/>
      <c r="HH1330" s="75"/>
      <c r="HI1330" s="75"/>
      <c r="HJ1330" s="75"/>
      <c r="HK1330" s="75"/>
      <c r="HL1330" s="75"/>
      <c r="HM1330" s="75"/>
    </row>
    <row r="1331" spans="207:221" ht="18" customHeight="1" x14ac:dyDescent="0.2">
      <c r="GY1331" s="75"/>
      <c r="GZ1331" s="75"/>
      <c r="HA1331" s="75"/>
      <c r="HB1331" s="75"/>
      <c r="HC1331" s="75"/>
      <c r="HD1331" s="75"/>
      <c r="HE1331" s="75"/>
      <c r="HF1331" s="75"/>
      <c r="HG1331" s="75"/>
      <c r="HH1331" s="75"/>
      <c r="HI1331" s="75"/>
      <c r="HJ1331" s="75"/>
      <c r="HK1331" s="75"/>
      <c r="HL1331" s="75"/>
      <c r="HM1331" s="75"/>
    </row>
    <row r="1332" spans="207:221" ht="18" customHeight="1" x14ac:dyDescent="0.2">
      <c r="GY1332" s="75"/>
      <c r="GZ1332" s="75"/>
      <c r="HA1332" s="75"/>
      <c r="HB1332" s="75"/>
      <c r="HC1332" s="75"/>
      <c r="HD1332" s="75"/>
      <c r="HE1332" s="75"/>
      <c r="HF1332" s="75"/>
      <c r="HG1332" s="75"/>
      <c r="HH1332" s="75"/>
      <c r="HI1332" s="75"/>
      <c r="HJ1332" s="75"/>
      <c r="HK1332" s="75"/>
      <c r="HL1332" s="75"/>
      <c r="HM1332" s="75"/>
    </row>
    <row r="1333" spans="207:221" ht="18" customHeight="1" x14ac:dyDescent="0.2">
      <c r="GY1333" s="75"/>
      <c r="GZ1333" s="75"/>
      <c r="HA1333" s="75"/>
      <c r="HB1333" s="75"/>
      <c r="HC1333" s="75"/>
      <c r="HD1333" s="75"/>
      <c r="HE1333" s="75"/>
      <c r="HF1333" s="75"/>
      <c r="HG1333" s="75"/>
      <c r="HH1333" s="75"/>
      <c r="HI1333" s="75"/>
      <c r="HJ1333" s="75"/>
      <c r="HK1333" s="75"/>
      <c r="HL1333" s="75"/>
      <c r="HM1333" s="75"/>
    </row>
    <row r="1334" spans="207:221" ht="18" customHeight="1" x14ac:dyDescent="0.2">
      <c r="GY1334" s="75"/>
      <c r="GZ1334" s="75"/>
      <c r="HA1334" s="75"/>
      <c r="HB1334" s="75"/>
      <c r="HC1334" s="75"/>
      <c r="HD1334" s="75"/>
      <c r="HE1334" s="75"/>
      <c r="HF1334" s="75"/>
      <c r="HG1334" s="75"/>
      <c r="HH1334" s="75"/>
      <c r="HI1334" s="75"/>
      <c r="HJ1334" s="75"/>
      <c r="HK1334" s="75"/>
      <c r="HL1334" s="75"/>
      <c r="HM1334" s="75"/>
    </row>
    <row r="1335" spans="207:221" ht="18" customHeight="1" x14ac:dyDescent="0.2">
      <c r="GY1335" s="75"/>
      <c r="GZ1335" s="75"/>
      <c r="HA1335" s="75"/>
      <c r="HB1335" s="75"/>
      <c r="HC1335" s="75"/>
      <c r="HD1335" s="75"/>
      <c r="HE1335" s="75"/>
      <c r="HF1335" s="75"/>
      <c r="HG1335" s="75"/>
      <c r="HH1335" s="75"/>
      <c r="HI1335" s="75"/>
      <c r="HJ1335" s="75"/>
      <c r="HK1335" s="75"/>
      <c r="HL1335" s="75"/>
      <c r="HM1335" s="75"/>
    </row>
    <row r="1336" spans="207:221" ht="18" customHeight="1" x14ac:dyDescent="0.2">
      <c r="GY1336" s="75"/>
      <c r="GZ1336" s="75"/>
      <c r="HA1336" s="75"/>
      <c r="HB1336" s="75"/>
      <c r="HC1336" s="75"/>
      <c r="HD1336" s="75"/>
      <c r="HE1336" s="75"/>
      <c r="HF1336" s="75"/>
      <c r="HG1336" s="75"/>
      <c r="HH1336" s="75"/>
      <c r="HI1336" s="75"/>
      <c r="HJ1336" s="75"/>
      <c r="HK1336" s="75"/>
      <c r="HL1336" s="75"/>
      <c r="HM1336" s="75"/>
    </row>
    <row r="1337" spans="207:221" ht="18" customHeight="1" x14ac:dyDescent="0.2">
      <c r="GY1337" s="75"/>
      <c r="GZ1337" s="75"/>
      <c r="HA1337" s="75"/>
      <c r="HB1337" s="75"/>
      <c r="HC1337" s="75"/>
      <c r="HD1337" s="75"/>
      <c r="HE1337" s="75"/>
      <c r="HF1337" s="75"/>
      <c r="HG1337" s="75"/>
      <c r="HH1337" s="75"/>
      <c r="HI1337" s="75"/>
      <c r="HJ1337" s="75"/>
      <c r="HK1337" s="75"/>
      <c r="HL1337" s="75"/>
      <c r="HM1337" s="75"/>
    </row>
    <row r="1338" spans="207:221" ht="18" customHeight="1" x14ac:dyDescent="0.2">
      <c r="GY1338" s="75"/>
      <c r="GZ1338" s="75"/>
      <c r="HA1338" s="75"/>
      <c r="HB1338" s="75"/>
      <c r="HC1338" s="75"/>
      <c r="HD1338" s="75"/>
      <c r="HE1338" s="75"/>
      <c r="HF1338" s="75"/>
      <c r="HG1338" s="75"/>
      <c r="HH1338" s="75"/>
      <c r="HI1338" s="75"/>
      <c r="HJ1338" s="75"/>
      <c r="HK1338" s="75"/>
      <c r="HL1338" s="75"/>
      <c r="HM1338" s="75"/>
    </row>
    <row r="1339" spans="207:221" ht="18" customHeight="1" x14ac:dyDescent="0.2">
      <c r="GY1339" s="75"/>
      <c r="GZ1339" s="75"/>
      <c r="HA1339" s="75"/>
      <c r="HB1339" s="75"/>
      <c r="HC1339" s="75"/>
      <c r="HD1339" s="75"/>
      <c r="HE1339" s="75"/>
      <c r="HF1339" s="75"/>
      <c r="HG1339" s="75"/>
      <c r="HH1339" s="75"/>
      <c r="HI1339" s="75"/>
      <c r="HJ1339" s="75"/>
      <c r="HK1339" s="75"/>
      <c r="HL1339" s="75"/>
      <c r="HM1339" s="75"/>
    </row>
    <row r="1340" spans="207:221" ht="18" customHeight="1" x14ac:dyDescent="0.2">
      <c r="GY1340" s="75"/>
      <c r="GZ1340" s="75"/>
      <c r="HA1340" s="75"/>
      <c r="HB1340" s="75"/>
      <c r="HC1340" s="75"/>
      <c r="HD1340" s="75"/>
      <c r="HE1340" s="75"/>
      <c r="HF1340" s="75"/>
      <c r="HG1340" s="75"/>
      <c r="HH1340" s="75"/>
      <c r="HI1340" s="75"/>
      <c r="HJ1340" s="75"/>
      <c r="HK1340" s="75"/>
      <c r="HL1340" s="75"/>
      <c r="HM1340" s="75"/>
    </row>
    <row r="1341" spans="207:221" ht="18" customHeight="1" x14ac:dyDescent="0.2">
      <c r="GY1341" s="75"/>
      <c r="GZ1341" s="75"/>
      <c r="HA1341" s="75"/>
      <c r="HB1341" s="75"/>
      <c r="HC1341" s="75"/>
      <c r="HD1341" s="75"/>
      <c r="HE1341" s="75"/>
      <c r="HF1341" s="75"/>
      <c r="HG1341" s="75"/>
      <c r="HH1341" s="75"/>
      <c r="HI1341" s="75"/>
      <c r="HJ1341" s="75"/>
      <c r="HK1341" s="75"/>
      <c r="HL1341" s="75"/>
      <c r="HM1341" s="75"/>
    </row>
    <row r="1342" spans="207:221" ht="18" customHeight="1" x14ac:dyDescent="0.2">
      <c r="GY1342" s="75"/>
      <c r="GZ1342" s="75"/>
      <c r="HA1342" s="75"/>
      <c r="HB1342" s="75"/>
      <c r="HC1342" s="75"/>
      <c r="HD1342" s="75"/>
      <c r="HE1342" s="75"/>
      <c r="HF1342" s="75"/>
      <c r="HG1342" s="75"/>
      <c r="HH1342" s="75"/>
      <c r="HI1342" s="75"/>
      <c r="HJ1342" s="75"/>
      <c r="HK1342" s="75"/>
      <c r="HL1342" s="75"/>
      <c r="HM1342" s="75"/>
    </row>
    <row r="1343" spans="207:221" ht="18" customHeight="1" x14ac:dyDescent="0.2">
      <c r="GY1343" s="75"/>
      <c r="GZ1343" s="75"/>
      <c r="HA1343" s="75"/>
      <c r="HB1343" s="75"/>
      <c r="HC1343" s="75"/>
      <c r="HD1343" s="75"/>
      <c r="HE1343" s="75"/>
      <c r="HF1343" s="75"/>
      <c r="HG1343" s="75"/>
      <c r="HH1343" s="75"/>
      <c r="HI1343" s="75"/>
      <c r="HJ1343" s="75"/>
      <c r="HK1343" s="75"/>
      <c r="HL1343" s="75"/>
      <c r="HM1343" s="75"/>
    </row>
    <row r="1344" spans="207:221" ht="18" customHeight="1" x14ac:dyDescent="0.2">
      <c r="GY1344" s="75"/>
      <c r="GZ1344" s="75"/>
      <c r="HA1344" s="75"/>
      <c r="HB1344" s="75"/>
      <c r="HC1344" s="75"/>
      <c r="HD1344" s="75"/>
      <c r="HE1344" s="75"/>
      <c r="HF1344" s="75"/>
      <c r="HG1344" s="75"/>
      <c r="HH1344" s="75"/>
      <c r="HI1344" s="75"/>
      <c r="HJ1344" s="75"/>
      <c r="HK1344" s="75"/>
      <c r="HL1344" s="75"/>
      <c r="HM1344" s="75"/>
    </row>
    <row r="1345" spans="207:221" ht="18" customHeight="1" x14ac:dyDescent="0.2">
      <c r="GY1345" s="75"/>
      <c r="GZ1345" s="75"/>
      <c r="HA1345" s="75"/>
      <c r="HB1345" s="75"/>
      <c r="HC1345" s="75"/>
      <c r="HD1345" s="75"/>
      <c r="HE1345" s="75"/>
      <c r="HF1345" s="75"/>
      <c r="HG1345" s="75"/>
      <c r="HH1345" s="75"/>
      <c r="HI1345" s="75"/>
      <c r="HJ1345" s="75"/>
      <c r="HK1345" s="75"/>
      <c r="HL1345" s="75"/>
      <c r="HM1345" s="75"/>
    </row>
    <row r="1346" spans="207:221" ht="18" customHeight="1" x14ac:dyDescent="0.2">
      <c r="GY1346" s="75"/>
      <c r="GZ1346" s="75"/>
      <c r="HA1346" s="75"/>
      <c r="HB1346" s="75"/>
      <c r="HC1346" s="75"/>
      <c r="HD1346" s="75"/>
      <c r="HE1346" s="75"/>
      <c r="HF1346" s="75"/>
      <c r="HG1346" s="75"/>
      <c r="HH1346" s="75"/>
      <c r="HI1346" s="75"/>
      <c r="HJ1346" s="75"/>
      <c r="HK1346" s="75"/>
      <c r="HL1346" s="75"/>
      <c r="HM1346" s="75"/>
    </row>
    <row r="1347" spans="207:221" ht="18" customHeight="1" x14ac:dyDescent="0.2">
      <c r="GY1347" s="75"/>
      <c r="GZ1347" s="75"/>
      <c r="HA1347" s="75"/>
      <c r="HB1347" s="75"/>
      <c r="HC1347" s="75"/>
      <c r="HD1347" s="75"/>
      <c r="HE1347" s="75"/>
      <c r="HF1347" s="75"/>
      <c r="HG1347" s="75"/>
      <c r="HH1347" s="75"/>
      <c r="HI1347" s="75"/>
      <c r="HJ1347" s="75"/>
      <c r="HK1347" s="75"/>
      <c r="HL1347" s="75"/>
      <c r="HM1347" s="75"/>
    </row>
    <row r="1348" spans="207:221" ht="18" customHeight="1" x14ac:dyDescent="0.2">
      <c r="GY1348" s="75"/>
      <c r="GZ1348" s="75"/>
      <c r="HA1348" s="75"/>
      <c r="HB1348" s="75"/>
      <c r="HC1348" s="75"/>
      <c r="HD1348" s="75"/>
      <c r="HE1348" s="75"/>
      <c r="HF1348" s="75"/>
      <c r="HG1348" s="75"/>
      <c r="HH1348" s="75"/>
      <c r="HI1348" s="75"/>
      <c r="HJ1348" s="75"/>
      <c r="HK1348" s="75"/>
      <c r="HL1348" s="75"/>
      <c r="HM1348" s="75"/>
    </row>
    <row r="1349" spans="207:221" ht="18" customHeight="1" x14ac:dyDescent="0.2">
      <c r="GY1349" s="75"/>
      <c r="GZ1349" s="75"/>
      <c r="HA1349" s="75"/>
      <c r="HB1349" s="75"/>
      <c r="HC1349" s="75"/>
      <c r="HD1349" s="75"/>
      <c r="HE1349" s="75"/>
      <c r="HF1349" s="75"/>
      <c r="HG1349" s="75"/>
      <c r="HH1349" s="75"/>
      <c r="HI1349" s="75"/>
      <c r="HJ1349" s="75"/>
      <c r="HK1349" s="75"/>
      <c r="HL1349" s="75"/>
      <c r="HM1349" s="75"/>
    </row>
    <row r="1350" spans="207:221" ht="18" customHeight="1" x14ac:dyDescent="0.2">
      <c r="GY1350" s="75"/>
      <c r="GZ1350" s="75"/>
      <c r="HA1350" s="75"/>
      <c r="HB1350" s="75"/>
      <c r="HC1350" s="75"/>
      <c r="HD1350" s="75"/>
      <c r="HE1350" s="75"/>
      <c r="HF1350" s="75"/>
      <c r="HG1350" s="75"/>
      <c r="HH1350" s="75"/>
      <c r="HI1350" s="75"/>
      <c r="HJ1350" s="75"/>
      <c r="HK1350" s="75"/>
      <c r="HL1350" s="75"/>
      <c r="HM1350" s="75"/>
    </row>
    <row r="1351" spans="207:221" ht="18" customHeight="1" x14ac:dyDescent="0.2">
      <c r="GY1351" s="75"/>
      <c r="GZ1351" s="75"/>
      <c r="HA1351" s="75"/>
      <c r="HB1351" s="75"/>
      <c r="HC1351" s="75"/>
      <c r="HD1351" s="75"/>
      <c r="HE1351" s="75"/>
      <c r="HF1351" s="75"/>
      <c r="HG1351" s="75"/>
      <c r="HH1351" s="75"/>
      <c r="HI1351" s="75"/>
      <c r="HJ1351" s="75"/>
      <c r="HK1351" s="75"/>
      <c r="HL1351" s="75"/>
      <c r="HM1351" s="75"/>
    </row>
  </sheetData>
  <autoFilter ref="B3:M3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6755E94C430C5D48BC53A756FB313B4A" ma:contentTypeVersion="16" ma:contentTypeDescription="Sortu dokumentu berri bat." ma:contentTypeScope="" ma:versionID="7e4baf61b63593cd7a8abaf648472e7d">
  <xsd:schema xmlns:xsd="http://www.w3.org/2001/XMLSchema" xmlns:xs="http://www.w3.org/2001/XMLSchema" xmlns:p="http://schemas.microsoft.com/office/2006/metadata/properties" xmlns:ns2="44626695-201f-499a-b8d1-1f1fa7c3092d" xmlns:ns3="4bc81629-bfbc-4a48-bc96-713d041b14b4" targetNamespace="http://schemas.microsoft.com/office/2006/metadata/properties" ma:root="true" ma:fieldsID="576b0969a13708f5747ffceba9c20ee1" ns2:_="" ns3:_="">
    <xsd:import namespace="44626695-201f-499a-b8d1-1f1fa7c3092d"/>
    <xsd:import namespace="4bc81629-bfbc-4a48-bc96-713d041b1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6695-201f-499a-b8d1-1f1fa7c30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81629-bfbc-4a48-bc96-713d041b1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3da089-6e70-4ae0-b205-63858b110e8c}" ma:internalName="TaxCatchAll" ma:showField="CatchAllData" ma:web="4bc81629-bfbc-4a48-bc96-713d041b1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6695-201f-499a-b8d1-1f1fa7c3092d">
      <Terms xmlns="http://schemas.microsoft.com/office/infopath/2007/PartnerControls"/>
    </lcf76f155ced4ddcb4097134ff3c332f>
    <TaxCatchAll xmlns="4bc81629-bfbc-4a48-bc96-713d041b14b4" xsi:nil="true"/>
  </documentManagement>
</p:properties>
</file>

<file path=customXml/itemProps1.xml><?xml version="1.0" encoding="utf-8"?>
<ds:datastoreItem xmlns:ds="http://schemas.openxmlformats.org/officeDocument/2006/customXml" ds:itemID="{E66A1BD7-B85A-4F43-84A2-00A43AFF3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6695-201f-499a-b8d1-1f1fa7c3092d"/>
    <ds:schemaRef ds:uri="4bc81629-bfbc-4a48-bc96-713d041b1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D89D2B-F118-47A7-99DA-B83EDE05B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3F486-793D-4531-A672-3DF0E1737497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bc81629-bfbc-4a48-bc96-713d041b14b4"/>
    <ds:schemaRef ds:uri="44626695-201f-499a-b8d1-1f1fa7c3092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Justifikazio-orria</vt:lpstr>
      <vt:lpstr>Data</vt:lpstr>
      <vt:lpstr>'Justifikazio-orria'!Inprimatzeko_area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jurdanga</dc:creator>
  <cp:lastModifiedBy>Agiriano Errasti, Ander</cp:lastModifiedBy>
  <cp:lastPrinted>2020-04-29T14:44:23Z</cp:lastPrinted>
  <dcterms:created xsi:type="dcterms:W3CDTF">2013-04-17T09:56:30Z</dcterms:created>
  <dcterms:modified xsi:type="dcterms:W3CDTF">2024-05-14T09:26:25Z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0x0101006755E94C430C5D48BC53A756FB313B4A</vt:lpwstr>
  </property>
  <property fmtid="{D5CDD505-2E9C-101B-9397-08002B2CF9AE}" pid="3" name="MediaServiceImageTags">
    <vt:lpwstr/>
  </property>
</Properties>
</file>