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castillo\Downloads\"/>
    </mc:Choice>
  </mc:AlternateContent>
  <xr:revisionPtr revIDLastSave="0" documentId="13_ncr:1_{7AFE34DD-0F27-4CF1-A34F-2FA428F33661}" xr6:coauthVersionLast="47" xr6:coauthVersionMax="47" xr10:uidLastSave="{00000000-0000-0000-0000-000000000000}"/>
  <bookViews>
    <workbookView xWindow="-110" yWindow="-110" windowWidth="19420" windowHeight="10420" activeTab="2" xr2:uid="{00000000-000D-0000-FFFF-FFFF00000000}"/>
  </bookViews>
  <sheets>
    <sheet name="Instrucciones" sheetId="1" r:id="rId1"/>
    <sheet name="Datos Proyecto" sheetId="2" r:id="rId2"/>
    <sheet name="Factores de emisión" sheetId="3" r:id="rId3"/>
  </sheets>
  <definedNames>
    <definedName name="_xlnm.Print_Area" localSheetId="0">Instrucciones!$A$1:$P$53</definedName>
    <definedName name="Emisiones_evitadas_vidautil">'Datos Proyecto'!$C$30</definedName>
    <definedName name="FactorEmisMixElecPeninsula">'Factores de emisión'!$D$35</definedName>
    <definedName name="Subvención_solicitada">'Datos Proyecto'!$C$32</definedName>
    <definedName name="Vida_util">'Datos Proyecto'!$C$3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E9" i="2"/>
  <c r="E8" i="2"/>
  <c r="D8" i="2"/>
  <c r="E18" i="2"/>
  <c r="D18" i="2"/>
  <c r="E17" i="2"/>
  <c r="D17" i="2"/>
  <c r="H18" i="2"/>
  <c r="H17" i="2"/>
  <c r="I17" i="2" l="1"/>
  <c r="I18" i="2"/>
  <c r="E15" i="2" l="1"/>
  <c r="D15" i="2"/>
  <c r="E14" i="2"/>
  <c r="I14" i="2" s="1"/>
  <c r="D14" i="2"/>
  <c r="E12" i="2"/>
  <c r="D12" i="2"/>
  <c r="H10" i="2"/>
  <c r="H9" i="2"/>
  <c r="H8" i="2"/>
  <c r="E10" i="2"/>
  <c r="D10" i="2"/>
  <c r="H23" i="2"/>
  <c r="H20" i="2"/>
  <c r="I20" i="2" s="1"/>
  <c r="H15" i="2"/>
  <c r="H14" i="2"/>
  <c r="H12" i="2"/>
  <c r="E23" i="2"/>
  <c r="I12" i="2" l="1"/>
  <c r="I15" i="2"/>
  <c r="I9" i="2"/>
  <c r="I8" i="2"/>
  <c r="I25" i="2" s="1"/>
  <c r="C27" i="2" s="1"/>
  <c r="I23" i="2"/>
  <c r="I10" i="2"/>
  <c r="C28" i="2" l="1"/>
  <c r="C30" i="2" l="1"/>
  <c r="C33" i="2" s="1"/>
</calcChain>
</file>

<file path=xl/sharedStrings.xml><?xml version="1.0" encoding="utf-8"?>
<sst xmlns="http://schemas.openxmlformats.org/spreadsheetml/2006/main" count="103" uniqueCount="74">
  <si>
    <t>Leyenda</t>
  </si>
  <si>
    <t>Escoger del desplegable</t>
  </si>
  <si>
    <t>Vida útil de la nueva instalación (años)</t>
  </si>
  <si>
    <t>Combustibles</t>
  </si>
  <si>
    <t>Unidad</t>
  </si>
  <si>
    <t>Situación antes de la inversión</t>
  </si>
  <si>
    <t>Situación después de la inversión</t>
  </si>
  <si>
    <t>Gas</t>
  </si>
  <si>
    <t>Biocombustibles leñosos</t>
  </si>
  <si>
    <t>Otros combustibles</t>
  </si>
  <si>
    <t>Electricidad</t>
  </si>
  <si>
    <t>t CO2eq</t>
  </si>
  <si>
    <t>Emisiones evitadas de CO2eq/año</t>
  </si>
  <si>
    <t>Total emisiones evitadas de CO2eq en la vida útil de la instalación</t>
  </si>
  <si>
    <t>EUR</t>
  </si>
  <si>
    <t>Eficiencia de costes</t>
  </si>
  <si>
    <t>EUR/tCO2eq</t>
  </si>
  <si>
    <t>Mix eléctrico peninsular</t>
  </si>
  <si>
    <t>Gas natural</t>
  </si>
  <si>
    <t>Fuelóleo</t>
  </si>
  <si>
    <t>Gas propano</t>
  </si>
  <si>
    <t>Gas butano</t>
  </si>
  <si>
    <t>Gas manufacturado</t>
  </si>
  <si>
    <t>Biogás</t>
  </si>
  <si>
    <t>Gasóleo C</t>
  </si>
  <si>
    <t>Gasóleo B</t>
  </si>
  <si>
    <t>LPG</t>
  </si>
  <si>
    <t>Coque de petróleo</t>
  </si>
  <si>
    <t>Coque de carbón</t>
  </si>
  <si>
    <t>Hulla y antracita</t>
  </si>
  <si>
    <t>Electricidad mix peninsular</t>
  </si>
  <si>
    <t>Biomasa madera</t>
  </si>
  <si>
    <t>Biomasa pellets</t>
  </si>
  <si>
    <t>Factor de emisión kgCO2/unidad</t>
  </si>
  <si>
    <t>l</t>
  </si>
  <si>
    <t>kg</t>
  </si>
  <si>
    <t>Hullas subituminosas</t>
  </si>
  <si>
    <t>kWhPCS</t>
  </si>
  <si>
    <t>Factor de emisión del gas natural expresado en kgCO2/kWhPCS (Poder Calorífico Superior). Para el paso de PCS a PCI se utiliza el factor de conversión de 0,901.</t>
  </si>
  <si>
    <t>kWh</t>
  </si>
  <si>
    <t>Diferencia</t>
  </si>
  <si>
    <t>CONSUMO ANUAL</t>
  </si>
  <si>
    <t>EMISIONES EVITADAS</t>
  </si>
  <si>
    <t>kg CO2eq/año</t>
  </si>
  <si>
    <t>t CO2eq/año</t>
  </si>
  <si>
    <t>Total emisiones anuales evitadas kg CO2eq/año</t>
  </si>
  <si>
    <t>CO2eq/año</t>
  </si>
  <si>
    <t>https://www.ree.es/es/datos/generacion/no-renovables-detalle-emisiones-CO2</t>
  </si>
  <si>
    <t>datos año 2021</t>
  </si>
  <si>
    <t>Resultado</t>
  </si>
  <si>
    <t>Factor de emisión</t>
  </si>
  <si>
    <t xml:space="preserve"> kgCO2eq/unidad</t>
  </si>
  <si>
    <t>unidad</t>
  </si>
  <si>
    <t>escoger</t>
  </si>
  <si>
    <t>CÁLCULO DE EMISIONES DE CO2</t>
  </si>
  <si>
    <t>avisos:</t>
  </si>
  <si>
    <t>escoja un combustible</t>
  </si>
  <si>
    <t>introduzca consumos</t>
  </si>
  <si>
    <t>no ha introducido factor de emisión</t>
  </si>
  <si>
    <t>Inversión elegible</t>
  </si>
  <si>
    <t>Combustibles no incluido en la lista: describa</t>
  </si>
  <si>
    <t>Hidrógeno</t>
  </si>
  <si>
    <t>COMMISSION DECISION of 27 April 2011 determining transitional Union-wide rules for harmonised free allocation of emission allowances pursuant to Article 10a of Directive 2003/87/EC of the European Parliament and of the Council</t>
  </si>
  <si>
    <t>Hidrógeno gris</t>
  </si>
  <si>
    <t>Hidrógeno verde</t>
  </si>
  <si>
    <t>Introduzca un valor de la lista desplegable</t>
  </si>
  <si>
    <t>Debe introducir un valor de la lista desplegable</t>
  </si>
  <si>
    <t>Valor no válido</t>
  </si>
  <si>
    <t>Lista desplegable</t>
  </si>
  <si>
    <r>
      <t xml:space="preserve">Origen de datos del factor de emisión </t>
    </r>
    <r>
      <rPr>
        <sz val="11"/>
        <color theme="1"/>
        <rFont val="Calibri"/>
        <family val="2"/>
        <scheme val="minor"/>
      </rPr>
      <t>(texto)</t>
    </r>
  </si>
  <si>
    <t>Teclear valor</t>
  </si>
  <si>
    <t>Cuanto menor sea la cifra resultante de €/tCO2eq, menos coste tiene la reducción de emisiones y más eficiente es por lo tanto la inversión prevista</t>
  </si>
  <si>
    <t>Para los cálculos, se considerará que el factor de emisión del CO2 es 0 kgCO2/kg.
Los factores de emisión de CO2 con independencia de su origen biogénico serían: para el biogás 1,369 kgCO2/kg, para la madera 1,617 kgCO2/kg y para los pellets 2,025 kgCO2/kg.</t>
  </si>
  <si>
    <t xml:space="preserve">La utilización de la biomasa (madera, pellets o biogás) como combustible se considera neutra en emisiones de CO2 al ser de origen biogénico pero sí producirá emisiones de CH4 y N2O.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</si>
</sst>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_ ;[Red]\-#,##0.00\ "/>
    <numFmt numFmtId="166" formatCode="0.000_ ;[Red]\-0.000\ "/>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1"/>
      <name val="Calibri"/>
      <family val="2"/>
      <scheme val="minor"/>
    </font>
    <font>
      <u/>
      <sz val="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98">
    <xf numFmtId="0" fontId="0" fillId="0" borderId="0" xfId="0"/>
    <xf numFmtId="0" fontId="4" fillId="2" borderId="1" xfId="0" applyFont="1" applyFill="1" applyBorder="1"/>
    <xf numFmtId="0" fontId="4" fillId="3" borderId="2" xfId="0" applyFont="1" applyFill="1" applyBorder="1" applyAlignment="1">
      <alignment wrapText="1"/>
    </xf>
    <xf numFmtId="0" fontId="5" fillId="0" borderId="1" xfId="0" applyFont="1" applyBorder="1"/>
    <xf numFmtId="0" fontId="2" fillId="0" borderId="0" xfId="0" applyFont="1"/>
    <xf numFmtId="0" fontId="3" fillId="0" borderId="0" xfId="0" applyFont="1"/>
    <xf numFmtId="0" fontId="0" fillId="0" borderId="3" xfId="0" applyBorder="1"/>
    <xf numFmtId="0" fontId="3" fillId="0" borderId="0" xfId="0" applyFont="1" applyAlignment="1">
      <alignment horizontal="center" wrapText="1"/>
    </xf>
    <xf numFmtId="0" fontId="3" fillId="0" borderId="0" xfId="0" applyFont="1" applyAlignment="1">
      <alignment horizontal="center"/>
    </xf>
    <xf numFmtId="0" fontId="3" fillId="0" borderId="5" xfId="0" applyFont="1" applyBorder="1"/>
    <xf numFmtId="4" fontId="0" fillId="0" borderId="0" xfId="0" applyNumberFormat="1"/>
    <xf numFmtId="4" fontId="0" fillId="3" borderId="5" xfId="0" applyNumberFormat="1" applyFill="1" applyBorder="1" applyProtection="1">
      <protection locked="0"/>
    </xf>
    <xf numFmtId="0" fontId="0" fillId="2" borderId="5" xfId="0" applyFill="1" applyBorder="1" applyProtection="1">
      <protection locked="0"/>
    </xf>
    <xf numFmtId="0" fontId="0" fillId="0" borderId="0" xfId="0" applyAlignment="1">
      <alignment horizontal="left"/>
    </xf>
    <xf numFmtId="0" fontId="3" fillId="0" borderId="6" xfId="0" applyFont="1" applyBorder="1"/>
    <xf numFmtId="0" fontId="3" fillId="0" borderId="7" xfId="0" applyFont="1" applyBorder="1"/>
    <xf numFmtId="0" fontId="0" fillId="2" borderId="7" xfId="0" applyFill="1" applyBorder="1" applyProtection="1">
      <protection locked="0"/>
    </xf>
    <xf numFmtId="4" fontId="0" fillId="3" borderId="7" xfId="0" applyNumberFormat="1" applyFill="1" applyBorder="1" applyProtection="1">
      <protection locked="0"/>
    </xf>
    <xf numFmtId="0" fontId="3" fillId="0" borderId="9" xfId="0" applyFont="1" applyBorder="1"/>
    <xf numFmtId="0" fontId="3" fillId="0" borderId="11" xfId="0" applyFont="1" applyBorder="1"/>
    <xf numFmtId="0" fontId="3" fillId="0" borderId="12" xfId="0" applyFont="1" applyBorder="1"/>
    <xf numFmtId="0" fontId="0" fillId="2" borderId="12" xfId="0" applyFill="1" applyBorder="1" applyProtection="1">
      <protection locked="0"/>
    </xf>
    <xf numFmtId="4" fontId="0" fillId="3" borderId="12" xfId="0" applyNumberFormat="1" applyFill="1" applyBorder="1" applyProtection="1">
      <protection locked="0"/>
    </xf>
    <xf numFmtId="0" fontId="3" fillId="0" borderId="3" xfId="0" applyFont="1" applyBorder="1"/>
    <xf numFmtId="0" fontId="3" fillId="0" borderId="14" xfId="0" applyFont="1" applyBorder="1"/>
    <xf numFmtId="0" fontId="0" fillId="2" borderId="14" xfId="0" applyFill="1" applyBorder="1" applyProtection="1">
      <protection locked="0"/>
    </xf>
    <xf numFmtId="4" fontId="0" fillId="3" borderId="14" xfId="0" applyNumberFormat="1" applyFill="1" applyBorder="1" applyProtection="1">
      <protection locked="0"/>
    </xf>
    <xf numFmtId="0" fontId="0" fillId="3" borderId="7" xfId="0" applyFill="1" applyBorder="1" applyProtection="1">
      <protection locked="0"/>
    </xf>
    <xf numFmtId="0" fontId="0" fillId="3" borderId="7" xfId="0" applyFill="1" applyBorder="1" applyAlignment="1" applyProtection="1">
      <alignment horizontal="left"/>
      <protection locked="0"/>
    </xf>
    <xf numFmtId="164" fontId="0" fillId="3" borderId="7" xfId="0" applyNumberFormat="1" applyFill="1" applyBorder="1" applyAlignment="1" applyProtection="1">
      <alignment horizontal="center"/>
      <protection locked="0"/>
    </xf>
    <xf numFmtId="0" fontId="0" fillId="3" borderId="12" xfId="0" applyFill="1" applyBorder="1" applyProtection="1">
      <protection locked="0"/>
    </xf>
    <xf numFmtId="0" fontId="0" fillId="0" borderId="16" xfId="0" applyBorder="1" applyAlignment="1">
      <alignment horizontal="left"/>
    </xf>
    <xf numFmtId="0" fontId="0" fillId="0" borderId="16" xfId="0" applyBorder="1"/>
    <xf numFmtId="4" fontId="0" fillId="0" borderId="16" xfId="0" applyNumberFormat="1" applyBorder="1"/>
    <xf numFmtId="0" fontId="0" fillId="4" borderId="14" xfId="0" applyFill="1" applyBorder="1"/>
    <xf numFmtId="0" fontId="7" fillId="0" borderId="3" xfId="0" applyFont="1" applyBorder="1"/>
    <xf numFmtId="0" fontId="7" fillId="0" borderId="18" xfId="0" applyFont="1" applyBorder="1"/>
    <xf numFmtId="0" fontId="0" fillId="0" borderId="19" xfId="0" applyBorder="1"/>
    <xf numFmtId="0" fontId="0" fillId="0" borderId="20" xfId="0" applyBorder="1"/>
    <xf numFmtId="0" fontId="8" fillId="0" borderId="23" xfId="0" applyFont="1" applyBorder="1"/>
    <xf numFmtId="4" fontId="8" fillId="3" borderId="7" xfId="1" applyNumberFormat="1" applyFont="1" applyFill="1" applyBorder="1" applyProtection="1">
      <protection locked="0"/>
    </xf>
    <xf numFmtId="0" fontId="7" fillId="0" borderId="8" xfId="0" applyFont="1" applyBorder="1"/>
    <xf numFmtId="0" fontId="8" fillId="0" borderId="21" xfId="0" applyFont="1" applyBorder="1"/>
    <xf numFmtId="0" fontId="8" fillId="0" borderId="24" xfId="0" applyFont="1" applyBorder="1" applyAlignment="1">
      <alignment wrapText="1"/>
    </xf>
    <xf numFmtId="0" fontId="3" fillId="0" borderId="25" xfId="0" applyFont="1" applyBorder="1"/>
    <xf numFmtId="0" fontId="0" fillId="2" borderId="25" xfId="0" applyFill="1" applyBorder="1" applyProtection="1">
      <protection locked="0"/>
    </xf>
    <xf numFmtId="4" fontId="0" fillId="3" borderId="25" xfId="0" applyNumberFormat="1" applyFill="1" applyBorder="1" applyProtection="1">
      <protection locked="0"/>
    </xf>
    <xf numFmtId="0" fontId="3" fillId="0" borderId="27" xfId="0" applyFont="1" applyBorder="1"/>
    <xf numFmtId="0" fontId="3" fillId="0" borderId="28" xfId="0" applyFont="1" applyBorder="1"/>
    <xf numFmtId="0" fontId="8" fillId="0" borderId="6" xfId="0" applyFont="1" applyBorder="1"/>
    <xf numFmtId="0" fontId="3" fillId="0" borderId="23" xfId="0" applyFont="1" applyBorder="1"/>
    <xf numFmtId="0" fontId="3" fillId="0" borderId="21" xfId="0" applyFont="1" applyBorder="1"/>
    <xf numFmtId="0" fontId="8" fillId="3" borderId="4" xfId="0" applyFont="1" applyFill="1" applyBorder="1" applyProtection="1">
      <protection locked="0"/>
    </xf>
    <xf numFmtId="0" fontId="2" fillId="0" borderId="0" xfId="0" applyFont="1" applyProtection="1">
      <protection locked="0"/>
    </xf>
    <xf numFmtId="0" fontId="9" fillId="0" borderId="0" xfId="0" applyFont="1"/>
    <xf numFmtId="0" fontId="10" fillId="3" borderId="0" xfId="0" applyFont="1" applyFill="1" applyAlignment="1">
      <alignment horizontal="center"/>
    </xf>
    <xf numFmtId="0" fontId="9" fillId="0" borderId="0" xfId="0" applyFont="1" applyAlignment="1">
      <alignment horizontal="right" wrapText="1"/>
    </xf>
    <xf numFmtId="0" fontId="9" fillId="0" borderId="5" xfId="0" applyFont="1" applyBorder="1"/>
    <xf numFmtId="0" fontId="9" fillId="0" borderId="0" xfId="0" applyFont="1" applyAlignment="1">
      <alignment horizontal="left"/>
    </xf>
    <xf numFmtId="0" fontId="11" fillId="0" borderId="0" xfId="2" applyFont="1"/>
    <xf numFmtId="0" fontId="0" fillId="0" borderId="7" xfId="0" applyBorder="1" applyAlignment="1" applyProtection="1">
      <alignment horizontal="left"/>
    </xf>
    <xf numFmtId="0" fontId="0" fillId="0" borderId="7" xfId="0" applyBorder="1" applyAlignment="1" applyProtection="1">
      <alignment horizontal="center"/>
    </xf>
    <xf numFmtId="0" fontId="0" fillId="0" borderId="5" xfId="0" applyBorder="1" applyAlignment="1" applyProtection="1">
      <alignment horizontal="left"/>
    </xf>
    <xf numFmtId="0" fontId="0" fillId="0" borderId="5" xfId="0" applyBorder="1" applyAlignment="1" applyProtection="1">
      <alignment horizontal="center"/>
    </xf>
    <xf numFmtId="0" fontId="0" fillId="0" borderId="12" xfId="0" applyBorder="1" applyAlignment="1" applyProtection="1">
      <alignment horizontal="left"/>
    </xf>
    <xf numFmtId="0" fontId="0" fillId="0" borderId="12" xfId="0" applyBorder="1" applyAlignment="1" applyProtection="1">
      <alignment horizontal="center"/>
    </xf>
    <xf numFmtId="0" fontId="0" fillId="0" borderId="0" xfId="0" applyAlignment="1" applyProtection="1">
      <alignment horizontal="left"/>
    </xf>
    <xf numFmtId="0" fontId="0" fillId="0" borderId="0" xfId="0" applyProtection="1"/>
    <xf numFmtId="0" fontId="0" fillId="0" borderId="14" xfId="0" applyBorder="1" applyAlignment="1" applyProtection="1">
      <alignment horizontal="left"/>
    </xf>
    <xf numFmtId="0" fontId="0" fillId="0" borderId="14" xfId="0" applyBorder="1" applyAlignment="1" applyProtection="1">
      <alignment horizontal="center"/>
    </xf>
    <xf numFmtId="0" fontId="0" fillId="0" borderId="25" xfId="0" applyBorder="1" applyAlignment="1" applyProtection="1">
      <alignment horizontal="left"/>
    </xf>
    <xf numFmtId="0" fontId="0" fillId="0" borderId="25" xfId="0" applyBorder="1" applyAlignment="1" applyProtection="1">
      <alignment horizontal="center"/>
    </xf>
    <xf numFmtId="165" fontId="0" fillId="4" borderId="7" xfId="0" applyNumberFormat="1" applyFill="1" applyBorder="1" applyProtection="1"/>
    <xf numFmtId="166" fontId="0" fillId="4" borderId="8" xfId="0" applyNumberFormat="1" applyFill="1" applyBorder="1" applyProtection="1"/>
    <xf numFmtId="165" fontId="0" fillId="4" borderId="5" xfId="0" applyNumberFormat="1" applyFill="1" applyBorder="1" applyProtection="1"/>
    <xf numFmtId="166" fontId="0" fillId="4" borderId="10" xfId="0" applyNumberFormat="1" applyFill="1" applyBorder="1" applyProtection="1"/>
    <xf numFmtId="165" fontId="0" fillId="4" borderId="12" xfId="0" applyNumberFormat="1" applyFill="1" applyBorder="1" applyProtection="1"/>
    <xf numFmtId="166" fontId="0" fillId="4" borderId="13" xfId="0" applyNumberFormat="1" applyFill="1" applyBorder="1" applyProtection="1"/>
    <xf numFmtId="165" fontId="0" fillId="0" borderId="0" xfId="0" applyNumberFormat="1" applyProtection="1"/>
    <xf numFmtId="166" fontId="0" fillId="0" borderId="0" xfId="0" applyNumberFormat="1" applyProtection="1"/>
    <xf numFmtId="165" fontId="0" fillId="4" borderId="14" xfId="0" applyNumberFormat="1" applyFill="1" applyBorder="1" applyProtection="1"/>
    <xf numFmtId="166" fontId="0" fillId="4" borderId="15" xfId="0" applyNumberFormat="1" applyFill="1" applyBorder="1" applyProtection="1"/>
    <xf numFmtId="165" fontId="0" fillId="4" borderId="25" xfId="0" applyNumberFormat="1" applyFill="1" applyBorder="1" applyProtection="1"/>
    <xf numFmtId="166" fontId="0" fillId="4" borderId="26" xfId="0" applyNumberFormat="1" applyFill="1" applyBorder="1" applyProtection="1"/>
    <xf numFmtId="165" fontId="0" fillId="0" borderId="16" xfId="0" applyNumberFormat="1" applyBorder="1" applyProtection="1"/>
    <xf numFmtId="166" fontId="0" fillId="0" borderId="17" xfId="0" applyNumberFormat="1" applyBorder="1" applyProtection="1"/>
    <xf numFmtId="0" fontId="8" fillId="0" borderId="18" xfId="0" applyFont="1" applyBorder="1" applyAlignment="1" applyProtection="1">
      <alignment horizontal="right"/>
    </xf>
    <xf numFmtId="166" fontId="8" fillId="4" borderId="15" xfId="0" applyNumberFormat="1" applyFont="1" applyFill="1" applyBorder="1" applyProtection="1"/>
    <xf numFmtId="166" fontId="3" fillId="4" borderId="7" xfId="0" applyNumberFormat="1" applyFont="1" applyFill="1" applyBorder="1" applyProtection="1"/>
    <xf numFmtId="0" fontId="0" fillId="0" borderId="8" xfId="0" applyBorder="1" applyProtection="1"/>
    <xf numFmtId="166" fontId="3" fillId="4" borderId="12" xfId="0" applyNumberFormat="1" applyFont="1" applyFill="1" applyBorder="1" applyProtection="1"/>
    <xf numFmtId="0" fontId="0" fillId="0" borderId="13" xfId="0" applyBorder="1" applyProtection="1"/>
    <xf numFmtId="4" fontId="0" fillId="0" borderId="0" xfId="0" applyNumberFormat="1" applyProtection="1"/>
    <xf numFmtId="0" fontId="0" fillId="0" borderId="22" xfId="0" applyBorder="1" applyProtection="1"/>
    <xf numFmtId="166" fontId="8" fillId="4" borderId="14" xfId="0" applyNumberFormat="1" applyFont="1" applyFill="1" applyBorder="1" applyProtection="1"/>
    <xf numFmtId="0" fontId="8" fillId="0" borderId="15" xfId="0" applyFont="1" applyBorder="1" applyProtection="1"/>
    <xf numFmtId="4" fontId="8" fillId="5" borderId="12" xfId="0" applyNumberFormat="1" applyFont="1" applyFill="1" applyBorder="1" applyProtection="1"/>
    <xf numFmtId="0" fontId="7" fillId="0" borderId="13" xfId="0" applyFont="1" applyBorder="1" applyProtection="1"/>
  </cellXfs>
  <cellStyles count="3">
    <cellStyle name="Hipervínculo" xfId="2" builtinId="8"/>
    <cellStyle name="Moneda" xfId="1" builtinId="4"/>
    <cellStyle name="Normal" xfId="0" builtinId="0"/>
  </cellStyles>
  <dxfs count="10">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15</xdr:col>
      <xdr:colOff>485057</xdr:colOff>
      <xdr:row>54</xdr:row>
      <xdr:rowOff>170481</xdr:rowOff>
    </xdr:to>
    <xdr:grpSp>
      <xdr:nvGrpSpPr>
        <xdr:cNvPr id="2" name="Grupo 1">
          <a:extLst>
            <a:ext uri="{FF2B5EF4-FFF2-40B4-BE49-F238E27FC236}">
              <a16:creationId xmlns:a16="http://schemas.microsoft.com/office/drawing/2014/main" id="{A0B542C5-3644-05FE-22A4-E84C8EBAEB60}"/>
            </a:ext>
          </a:extLst>
        </xdr:cNvPr>
        <xdr:cNvGrpSpPr/>
      </xdr:nvGrpSpPr>
      <xdr:grpSpPr>
        <a:xfrm>
          <a:off x="142875" y="57150"/>
          <a:ext cx="11772182" cy="9971706"/>
          <a:chOff x="184029" y="728918"/>
          <a:chExt cx="11772182" cy="10400331"/>
        </a:xfrm>
      </xdr:grpSpPr>
      <xdr:pic>
        <xdr:nvPicPr>
          <xdr:cNvPr id="3" name="Imagen 2">
            <a:extLst>
              <a:ext uri="{FF2B5EF4-FFF2-40B4-BE49-F238E27FC236}">
                <a16:creationId xmlns:a16="http://schemas.microsoft.com/office/drawing/2014/main" id="{415460D4-0E3E-2F51-9AAD-BAF8E469825F}"/>
              </a:ext>
            </a:extLst>
          </xdr:cNvPr>
          <xdr:cNvPicPr>
            <a:picLocks noChangeAspect="1"/>
          </xdr:cNvPicPr>
        </xdr:nvPicPr>
        <xdr:blipFill>
          <a:blip xmlns:r="http://schemas.openxmlformats.org/officeDocument/2006/relationships" r:embed="rId1"/>
          <a:stretch>
            <a:fillRect/>
          </a:stretch>
        </xdr:blipFill>
        <xdr:spPr>
          <a:xfrm>
            <a:off x="4216922" y="728918"/>
            <a:ext cx="7739289" cy="4179599"/>
          </a:xfrm>
          <a:prstGeom prst="rect">
            <a:avLst/>
          </a:prstGeom>
        </xdr:spPr>
      </xdr:pic>
      <xdr:sp macro="" textlink="">
        <xdr:nvSpPr>
          <xdr:cNvPr id="4" name="CuadroTexto 12">
            <a:extLst>
              <a:ext uri="{FF2B5EF4-FFF2-40B4-BE49-F238E27FC236}">
                <a16:creationId xmlns:a16="http://schemas.microsoft.com/office/drawing/2014/main" id="{0958B775-075D-1A01-4781-1E08A96E8598}"/>
              </a:ext>
            </a:extLst>
          </xdr:cNvPr>
          <xdr:cNvSpPr txBox="1"/>
        </xdr:nvSpPr>
        <xdr:spPr>
          <a:xfrm>
            <a:off x="184031" y="728918"/>
            <a:ext cx="3809998" cy="1219565"/>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200" b="1"/>
              <a:t>INSTRUCCIONES:</a:t>
            </a:r>
          </a:p>
          <a:p>
            <a:r>
              <a:rPr lang="es-ES" sz="1200"/>
              <a:t>Esta hoja de cálculo sirve para comparar  las emisiones de CO2eq después de la inversión para la que se solicita la subvención con las emisiones de CO2eq en la situación antes de la inversión,</a:t>
            </a:r>
            <a:r>
              <a:rPr lang="es-ES" sz="1200" baseline="0"/>
              <a:t> y para calcular el valor de eficiencia de costes EUR/tCO2eq evitada</a:t>
            </a:r>
            <a:endParaRPr lang="es-ES" sz="1200"/>
          </a:p>
        </xdr:txBody>
      </xdr:sp>
      <xdr:grpSp>
        <xdr:nvGrpSpPr>
          <xdr:cNvPr id="5" name="Grupo 4">
            <a:extLst>
              <a:ext uri="{FF2B5EF4-FFF2-40B4-BE49-F238E27FC236}">
                <a16:creationId xmlns:a16="http://schemas.microsoft.com/office/drawing/2014/main" id="{F3828B90-A63B-D3BA-DBC1-990E24FC536A}"/>
              </a:ext>
            </a:extLst>
          </xdr:cNvPr>
          <xdr:cNvGrpSpPr/>
        </xdr:nvGrpSpPr>
        <xdr:grpSpPr>
          <a:xfrm>
            <a:off x="184029" y="2065870"/>
            <a:ext cx="3921406" cy="9063379"/>
            <a:chOff x="191502" y="2252301"/>
            <a:chExt cx="3921406" cy="9063379"/>
          </a:xfrm>
        </xdr:grpSpPr>
        <xdr:sp macro="" textlink="">
          <xdr:nvSpPr>
            <xdr:cNvPr id="6" name="CuadroTexto 11">
              <a:extLst>
                <a:ext uri="{FF2B5EF4-FFF2-40B4-BE49-F238E27FC236}">
                  <a16:creationId xmlns:a16="http://schemas.microsoft.com/office/drawing/2014/main" id="{B19E093A-0252-655C-AA54-A399985AC9FA}"/>
                </a:ext>
              </a:extLst>
            </xdr:cNvPr>
            <xdr:cNvSpPr txBox="1"/>
          </xdr:nvSpPr>
          <xdr:spPr>
            <a:xfrm>
              <a:off x="191503" y="2252301"/>
              <a:ext cx="3921405" cy="9063379"/>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200" b="1"/>
                <a:t>Rellene</a:t>
              </a:r>
              <a:r>
                <a:rPr lang="es-ES" sz="1200" b="1" baseline="0"/>
                <a:t> la hoja "Datos Proyecto"; </a:t>
              </a:r>
              <a:r>
                <a:rPr lang="es-ES" sz="1200" b="1"/>
                <a:t>Sólo puede introducir datos en las celdas de fondo amarillo o azul</a:t>
              </a:r>
              <a:r>
                <a:rPr lang="es-ES" sz="1200"/>
                <a:t>. </a:t>
              </a:r>
            </a:p>
            <a:p>
              <a:r>
                <a:rPr lang="es-ES" sz="1200" b="1">
                  <a:solidFill>
                    <a:srgbClr val="FF0000"/>
                  </a:solidFill>
                </a:rPr>
                <a:t>Todas las demás celdas están protegidas contra escritura.</a:t>
              </a:r>
            </a:p>
            <a:p>
              <a:endParaRPr lang="es-ES" sz="1200"/>
            </a:p>
            <a:p>
              <a:r>
                <a:rPr lang="es-ES" sz="1200"/>
                <a:t>Debe introducir datos:</a:t>
              </a:r>
            </a:p>
            <a:p>
              <a:pPr marL="285750" indent="-285750">
                <a:buFont typeface="Arial" panose="020B0604020202020204" pitchFamily="34" charset="0"/>
                <a:buChar char="•"/>
              </a:pPr>
              <a:r>
                <a:rPr lang="es-ES" sz="1200"/>
                <a:t>A</a:t>
              </a:r>
            </a:p>
            <a:p>
              <a:r>
                <a:rPr lang="es-ES" sz="1200" b="1"/>
                <a:t>Celdas con fondo azul (columna “escoger”)</a:t>
              </a:r>
              <a:r>
                <a:rPr lang="es-ES" sz="1200"/>
                <a:t>: </a:t>
              </a:r>
              <a:r>
                <a:rPr lang="es-ES" sz="1200" u="sng"/>
                <a:t>en primer lugar</a:t>
              </a:r>
              <a:r>
                <a:rPr lang="es-ES" sz="1200"/>
                <a:t>, debe escoger el combustible utilizado o a utilizar, escogiendo un valor del desplegable. Al hacerlo, se rellenarán automáticamente, las celdas correspondientes a las columnas “unidad” y “factor de emisión”.</a:t>
              </a:r>
            </a:p>
            <a:p>
              <a:endParaRPr lang="es-ES" sz="1200"/>
            </a:p>
            <a:p>
              <a:pPr lvl="1"/>
              <a:r>
                <a:rPr lang="es-ES" sz="1050"/>
                <a:t>(*) Sólo si el combustible no estuviera listado, podrá introducir manualmente la información en la zona “5 Combustible no incluido en la lista”.</a:t>
              </a:r>
            </a:p>
            <a:p>
              <a:pPr marL="285750" indent="-285750">
                <a:buFont typeface="Arial" panose="020B0604020202020204" pitchFamily="34" charset="0"/>
                <a:buChar char="•"/>
              </a:pPr>
              <a:endParaRPr lang="es-ES" sz="1200"/>
            </a:p>
            <a:p>
              <a:pPr marL="285750" indent="-285750">
                <a:buFont typeface="Arial" panose="020B0604020202020204" pitchFamily="34" charset="0"/>
                <a:buChar char="•"/>
              </a:pPr>
              <a:r>
                <a:rPr lang="es-ES" sz="1200"/>
                <a:t>a</a:t>
              </a:r>
            </a:p>
            <a:p>
              <a:r>
                <a:rPr lang="es-ES" sz="1200" b="1"/>
                <a:t>Celdas con fondo amarillo</a:t>
              </a:r>
              <a:r>
                <a:rPr lang="es-ES" sz="1200"/>
                <a:t>: debe introducir el valor de su proceso:</a:t>
              </a:r>
            </a:p>
            <a:p>
              <a:pPr marL="285750" indent="-285750">
                <a:buFont typeface="Arial" panose="020B0604020202020204" pitchFamily="34" charset="0"/>
                <a:buChar char="•"/>
              </a:pPr>
              <a:r>
                <a:rPr lang="es-ES" sz="1200"/>
                <a:t>Celda </a:t>
              </a:r>
              <a:r>
                <a:rPr lang="es-ES" sz="1200" b="1"/>
                <a:t>“vida útil de la nueva instalación (años)”</a:t>
              </a:r>
              <a:r>
                <a:rPr lang="es-ES" sz="1200"/>
                <a:t>: si la vida útil es inferior a 10 años, deberá introducir la vida útil. En caso de que la vida útil sea igual o superior a 10 años, deberá introducir el valor de 10 años.</a:t>
              </a:r>
            </a:p>
            <a:p>
              <a:pPr marL="285750" indent="-285750">
                <a:buFont typeface="Arial" panose="020B0604020202020204" pitchFamily="34" charset="0"/>
                <a:buChar char="•"/>
              </a:pPr>
              <a:r>
                <a:rPr lang="es-ES" sz="1200"/>
                <a:t>Columna </a:t>
              </a:r>
              <a:r>
                <a:rPr lang="es-ES" sz="1200" b="1"/>
                <a:t>“antes de la inversión”</a:t>
              </a:r>
              <a:r>
                <a:rPr lang="es-ES" sz="1200"/>
                <a:t>: utilizando la unidad de medida de la columna </a:t>
              </a:r>
              <a:r>
                <a:rPr lang="es-ES" sz="1200" b="1"/>
                <a:t>“unidad”</a:t>
              </a:r>
              <a:r>
                <a:rPr lang="es-ES" sz="1200"/>
                <a:t>, debe indicar el </a:t>
              </a:r>
              <a:r>
                <a:rPr lang="es-ES" sz="1200" b="1"/>
                <a:t>consumo anual </a:t>
              </a:r>
              <a:r>
                <a:rPr lang="es-ES" sz="1200"/>
                <a:t>del combustible en el proceso antes de realizar la inversión.</a:t>
              </a:r>
            </a:p>
            <a:p>
              <a:pPr marL="285750" indent="-285750">
                <a:buFont typeface="Arial" panose="020B0604020202020204" pitchFamily="34" charset="0"/>
                <a:buChar char="•"/>
              </a:pPr>
              <a:r>
                <a:rPr lang="es-ES" sz="1200"/>
                <a:t>Columna </a:t>
              </a:r>
              <a:r>
                <a:rPr lang="es-ES" sz="1200" b="1"/>
                <a:t>“después de la inversión”</a:t>
              </a:r>
              <a:r>
                <a:rPr lang="es-ES" sz="1200"/>
                <a:t>: utilizando la unidad de medida de la columna </a:t>
              </a:r>
              <a:r>
                <a:rPr lang="es-ES" sz="1200" b="1"/>
                <a:t>“unidad”</a:t>
              </a:r>
              <a:r>
                <a:rPr lang="es-ES" sz="1200"/>
                <a:t>, debe indicar el </a:t>
              </a:r>
              <a:r>
                <a:rPr lang="es-ES" sz="1200" b="1"/>
                <a:t>consumo anual</a:t>
              </a:r>
              <a:r>
                <a:rPr lang="es-ES" sz="1200"/>
                <a:t> que se espera para el proceso después de la inversión.</a:t>
              </a:r>
            </a:p>
            <a:p>
              <a:pPr marL="742950" lvl="1" indent="-285750">
                <a:buFont typeface="Arial" panose="020B0604020202020204" pitchFamily="34" charset="0"/>
                <a:buChar char="•"/>
              </a:pPr>
              <a:r>
                <a:rPr lang="es-ES" sz="1050"/>
                <a:t>(*) en el caso citado anteriormente, de combustible no incluido en las listas desplegables, podrá introducir el combustible de su caso (columna “escoger”), y deberá indicar la unidad en la columna “unidad”, el factor de emisión en kgCO2eq/unidad en la columna “factor de emisión” y la referencia a la fuente normativa o bibliográfica donde se indique dicho valor.</a:t>
              </a:r>
            </a:p>
            <a:p>
              <a:pPr marL="285750" lvl="1" indent="-285750">
                <a:buFont typeface="Arial" panose="020B0604020202020204" pitchFamily="34" charset="0"/>
                <a:buChar char="•"/>
              </a:pPr>
              <a:r>
                <a:rPr lang="es-ES" sz="1200"/>
                <a:t>Celda </a:t>
              </a:r>
              <a:r>
                <a:rPr lang="es-ES" sz="1200" b="1"/>
                <a:t>“Inversión elegible”</a:t>
              </a:r>
              <a:r>
                <a:rPr lang="es-ES" sz="1200"/>
                <a:t>: debe indicar el valor de la inversión elegible para la que se solicita la subvención.</a:t>
              </a:r>
            </a:p>
            <a:p>
              <a:pPr marL="285750" lvl="1" indent="-285750">
                <a:buFont typeface="Arial" panose="020B0604020202020204" pitchFamily="34" charset="0"/>
                <a:buChar char="•"/>
              </a:pPr>
              <a:endParaRPr lang="es-ES" sz="1200"/>
            </a:p>
            <a:p>
              <a:pPr marL="285750" lvl="1" indent="-285750">
                <a:buFont typeface="Arial" panose="020B0604020202020204" pitchFamily="34" charset="0"/>
                <a:buChar char="•"/>
              </a:pPr>
              <a:endParaRPr lang="es-ES" sz="1200"/>
            </a:p>
            <a:p>
              <a:pPr marL="0" lvl="1"/>
              <a:r>
                <a:rPr lang="es-ES" sz="1200" b="1"/>
                <a:t>CON LOS VALORES INTRODUCIDOS, LA HOJA DE CÁLCULO CALCULA EL VALOR DE EMISIONES EVITADAS Y EL DE EFICIENCIA DE COSTES</a:t>
              </a:r>
            </a:p>
            <a:p>
              <a:pPr marL="0" lvl="1"/>
              <a:endParaRPr lang="es-ES" sz="1200" b="1"/>
            </a:p>
            <a:p>
              <a:pPr marL="0" lvl="1"/>
              <a:r>
                <a:rPr lang="es-ES" sz="1200" b="1"/>
                <a:t>Cuanto menor sea la cifra resultante de €/tCO2eq, menos coste tiene la reducción de emisiones y más eficiente es por lo tanto la inversión prevista </a:t>
              </a:r>
            </a:p>
          </xdr:txBody>
        </xdr:sp>
        <xdr:pic>
          <xdr:nvPicPr>
            <xdr:cNvPr id="7" name="Imagen 6">
              <a:extLst>
                <a:ext uri="{FF2B5EF4-FFF2-40B4-BE49-F238E27FC236}">
                  <a16:creationId xmlns:a16="http://schemas.microsoft.com/office/drawing/2014/main" id="{147E10D2-887D-AA36-CC2D-DAA3365B8F0D}"/>
                </a:ext>
              </a:extLst>
            </xdr:cNvPr>
            <xdr:cNvPicPr>
              <a:picLocks noChangeAspect="1"/>
            </xdr:cNvPicPr>
          </xdr:nvPicPr>
          <xdr:blipFill>
            <a:blip xmlns:r="http://schemas.openxmlformats.org/officeDocument/2006/relationships" r:embed="rId2"/>
            <a:stretch>
              <a:fillRect/>
            </a:stretch>
          </xdr:blipFill>
          <xdr:spPr>
            <a:xfrm>
              <a:off x="267702" y="3208238"/>
              <a:ext cx="1152525" cy="209550"/>
            </a:xfrm>
            <a:prstGeom prst="rect">
              <a:avLst/>
            </a:prstGeom>
          </xdr:spPr>
        </xdr:pic>
        <xdr:pic>
          <xdr:nvPicPr>
            <xdr:cNvPr id="8" name="Imagen 7">
              <a:extLst>
                <a:ext uri="{FF2B5EF4-FFF2-40B4-BE49-F238E27FC236}">
                  <a16:creationId xmlns:a16="http://schemas.microsoft.com/office/drawing/2014/main" id="{D0AEF408-9513-A198-4E0E-A1D754E9C311}"/>
                </a:ext>
              </a:extLst>
            </xdr:cNvPr>
            <xdr:cNvPicPr>
              <a:picLocks noChangeAspect="1"/>
            </xdr:cNvPicPr>
          </xdr:nvPicPr>
          <xdr:blipFill>
            <a:blip xmlns:r="http://schemas.openxmlformats.org/officeDocument/2006/relationships" r:embed="rId3"/>
            <a:stretch>
              <a:fillRect/>
            </a:stretch>
          </xdr:blipFill>
          <xdr:spPr>
            <a:xfrm>
              <a:off x="191502" y="5156367"/>
              <a:ext cx="1200150" cy="219075"/>
            </a:xfrm>
            <a:prstGeom prst="rect">
              <a:avLst/>
            </a:prstGeom>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723900</xdr:colOff>
      <xdr:row>9</xdr:row>
      <xdr:rowOff>40623</xdr:rowOff>
    </xdr:from>
    <xdr:to>
      <xdr:col>18</xdr:col>
      <xdr:colOff>303984</xdr:colOff>
      <xdr:row>25</xdr:row>
      <xdr:rowOff>276225</xdr:rowOff>
    </xdr:to>
    <xdr:pic>
      <xdr:nvPicPr>
        <xdr:cNvPr id="3" name="Imagen 2">
          <a:extLst>
            <a:ext uri="{FF2B5EF4-FFF2-40B4-BE49-F238E27FC236}">
              <a16:creationId xmlns:a16="http://schemas.microsoft.com/office/drawing/2014/main" id="{D8951B8E-1103-0212-925F-5C6F834BB2A5}"/>
            </a:ext>
          </a:extLst>
        </xdr:cNvPr>
        <xdr:cNvPicPr>
          <a:picLocks noChangeAspect="1"/>
        </xdr:cNvPicPr>
      </xdr:nvPicPr>
      <xdr:blipFill>
        <a:blip xmlns:r="http://schemas.openxmlformats.org/officeDocument/2006/relationships" r:embed="rId1"/>
        <a:stretch>
          <a:fillRect/>
        </a:stretch>
      </xdr:blipFill>
      <xdr:spPr>
        <a:xfrm>
          <a:off x="6581775" y="1945623"/>
          <a:ext cx="9486084" cy="36646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ree.es/es/datos/generacion/no-renovables-detalle-emisiones-CO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160" zoomScaleNormal="160" workbookViewId="0">
      <selection activeCell="L24" sqref="L24"/>
    </sheetView>
  </sheetViews>
  <sheetFormatPr baseColWidth="10" defaultRowHeight="14.5" x14ac:dyDescent="0.35"/>
  <sheetData/>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4"/>
  <sheetViews>
    <sheetView zoomScaleNormal="100" workbookViewId="0">
      <selection activeCell="D5" sqref="D5"/>
    </sheetView>
  </sheetViews>
  <sheetFormatPr baseColWidth="10" defaultRowHeight="14.5" x14ac:dyDescent="0.35"/>
  <cols>
    <col min="1" max="1" width="4.26953125" customWidth="1"/>
    <col min="2" max="2" width="45.54296875" customWidth="1"/>
    <col min="3" max="3" width="25" customWidth="1"/>
    <col min="4" max="4" width="14.7265625" customWidth="1"/>
    <col min="5" max="5" width="16.54296875" customWidth="1"/>
    <col min="6" max="8" width="20.1796875" customWidth="1"/>
    <col min="9" max="9" width="35" customWidth="1"/>
    <col min="11" max="11" width="26.7265625" customWidth="1"/>
  </cols>
  <sheetData>
    <row r="1" spans="1:12" ht="15" thickBot="1" x14ac:dyDescent="0.4"/>
    <row r="2" spans="1:12" ht="15" thickBot="1" x14ac:dyDescent="0.4">
      <c r="B2" s="5" t="s">
        <v>54</v>
      </c>
      <c r="F2" s="3" t="s">
        <v>0</v>
      </c>
    </row>
    <row r="3" spans="1:12" ht="18" customHeight="1" thickBot="1" x14ac:dyDescent="0.5">
      <c r="B3" s="6" t="s">
        <v>2</v>
      </c>
      <c r="C3" s="52">
        <v>10</v>
      </c>
      <c r="F3" s="1" t="s">
        <v>1</v>
      </c>
    </row>
    <row r="4" spans="1:12" ht="18" customHeight="1" thickBot="1" x14ac:dyDescent="0.4">
      <c r="C4" s="53"/>
      <c r="F4" s="2" t="s">
        <v>70</v>
      </c>
    </row>
    <row r="6" spans="1:12" ht="29" x14ac:dyDescent="0.35">
      <c r="B6" s="5" t="s">
        <v>3</v>
      </c>
      <c r="E6" s="8" t="s">
        <v>50</v>
      </c>
      <c r="F6" s="7" t="s">
        <v>5</v>
      </c>
      <c r="G6" s="7" t="s">
        <v>6</v>
      </c>
      <c r="H6" s="7" t="s">
        <v>40</v>
      </c>
      <c r="I6" s="7" t="s">
        <v>46</v>
      </c>
    </row>
    <row r="7" spans="1:12" ht="15" thickBot="1" x14ac:dyDescent="0.4">
      <c r="C7" s="5" t="s">
        <v>53</v>
      </c>
      <c r="D7" s="5" t="s">
        <v>52</v>
      </c>
      <c r="E7" s="8" t="s">
        <v>51</v>
      </c>
      <c r="F7" s="8" t="s">
        <v>41</v>
      </c>
      <c r="G7" s="8" t="s">
        <v>41</v>
      </c>
      <c r="H7" s="8" t="s">
        <v>41</v>
      </c>
      <c r="I7" s="8" t="s">
        <v>42</v>
      </c>
    </row>
    <row r="8" spans="1:12" x14ac:dyDescent="0.35">
      <c r="A8" s="14">
        <v>1</v>
      </c>
      <c r="B8" s="15" t="s">
        <v>7</v>
      </c>
      <c r="C8" s="16"/>
      <c r="D8" s="60" t="str">
        <f>IF(C8="","-",VLOOKUP(C8,'Factores de emisión'!$B$3:$D$8,2,FALSE))</f>
        <v>-</v>
      </c>
      <c r="E8" s="61" t="str">
        <f>IF(C8="","-",VLOOKUP(C8,'Factores de emisión'!$B$3:$D$8,3,FALSE))</f>
        <v>-</v>
      </c>
      <c r="F8" s="17"/>
      <c r="G8" s="17"/>
      <c r="H8" s="72">
        <f t="shared" ref="H8:H10" si="0">F8-G8</f>
        <v>0</v>
      </c>
      <c r="I8" s="73">
        <f t="shared" ref="I8:I9" si="1">IF((H8&lt;&gt;0)*(C8=""),"escoja un combustible",IF(C8=0,0,H8*E8))</f>
        <v>0</v>
      </c>
      <c r="J8" s="4"/>
    </row>
    <row r="9" spans="1:12" x14ac:dyDescent="0.35">
      <c r="A9" s="18"/>
      <c r="B9" s="9" t="s">
        <v>7</v>
      </c>
      <c r="C9" s="12"/>
      <c r="D9" s="62" t="str">
        <f>IF(C9="","-",VLOOKUP(C9,'Factores de emisión'!$B$3:$D$8,2,FALSE))</f>
        <v>-</v>
      </c>
      <c r="E9" s="63" t="str">
        <f>IF(C9="","-",VLOOKUP(C9,'Factores de emisión'!$B$3:$D$8,3,FALSE))</f>
        <v>-</v>
      </c>
      <c r="F9" s="11"/>
      <c r="G9" s="11"/>
      <c r="H9" s="74">
        <f t="shared" si="0"/>
        <v>0</v>
      </c>
      <c r="I9" s="75">
        <f t="shared" si="1"/>
        <v>0</v>
      </c>
      <c r="K9" s="4" t="s">
        <v>68</v>
      </c>
      <c r="L9" s="4" t="s">
        <v>65</v>
      </c>
    </row>
    <row r="10" spans="1:12" ht="15" thickBot="1" x14ac:dyDescent="0.4">
      <c r="A10" s="19"/>
      <c r="B10" s="20" t="s">
        <v>7</v>
      </c>
      <c r="C10" s="21"/>
      <c r="D10" s="64" t="str">
        <f>IF(C10="","-",VLOOKUP(C10,'Factores de emisión'!$B$3:$D$8,2,FALSE))</f>
        <v>-</v>
      </c>
      <c r="E10" s="65" t="str">
        <f>IF(C10="","-",VLOOKUP(C10,'Factores de emisión'!$B$3:$D$8,3,FALSE))</f>
        <v>-</v>
      </c>
      <c r="F10" s="22"/>
      <c r="G10" s="22"/>
      <c r="H10" s="76">
        <f t="shared" si="0"/>
        <v>0</v>
      </c>
      <c r="I10" s="77">
        <f>IF((H10&lt;&gt;0)*(C10=""),"escoja un combustible",IF(C10=0,0,H10*E10))</f>
        <v>0</v>
      </c>
      <c r="K10" s="4" t="s">
        <v>67</v>
      </c>
      <c r="L10" s="4" t="s">
        <v>66</v>
      </c>
    </row>
    <row r="11" spans="1:12" ht="15" thickBot="1" x14ac:dyDescent="0.4">
      <c r="A11" s="5"/>
      <c r="B11" s="5"/>
      <c r="D11" s="66"/>
      <c r="E11" s="67"/>
      <c r="F11" s="10"/>
      <c r="G11" s="10"/>
      <c r="H11" s="78"/>
      <c r="I11" s="79"/>
    </row>
    <row r="12" spans="1:12" ht="15" thickBot="1" x14ac:dyDescent="0.4">
      <c r="A12" s="23">
        <v>2</v>
      </c>
      <c r="B12" s="24" t="s">
        <v>8</v>
      </c>
      <c r="C12" s="25"/>
      <c r="D12" s="68" t="str">
        <f>IF(C12="","-",VLOOKUP(C12,'Factores de emisión'!$B$22:$D$23,2,FALSE))</f>
        <v>-</v>
      </c>
      <c r="E12" s="69" t="str">
        <f>IF(C12="","-",VLOOKUP(C12,'Factores de emisión'!$B$22:$D$23,3,FALSE))</f>
        <v>-</v>
      </c>
      <c r="F12" s="26"/>
      <c r="G12" s="26"/>
      <c r="H12" s="80">
        <f>F12-G12</f>
        <v>0</v>
      </c>
      <c r="I12" s="81">
        <f>IF((H12&lt;&gt;0)*(C12=""),"escoja un combustible",IF(C12=0,0,H12*E12))</f>
        <v>0</v>
      </c>
    </row>
    <row r="13" spans="1:12" ht="15" thickBot="1" x14ac:dyDescent="0.4">
      <c r="A13" s="5"/>
      <c r="B13" s="5"/>
      <c r="D13" s="66"/>
      <c r="E13" s="67"/>
      <c r="F13" s="10"/>
      <c r="G13" s="10"/>
      <c r="H13" s="78"/>
      <c r="I13" s="79"/>
    </row>
    <row r="14" spans="1:12" x14ac:dyDescent="0.35">
      <c r="A14" s="47">
        <v>3</v>
      </c>
      <c r="B14" s="15" t="s">
        <v>9</v>
      </c>
      <c r="C14" s="16"/>
      <c r="D14" s="60" t="str">
        <f>IF(C14="","-",VLOOKUP(C14,'Factores de emisión'!$B$12:$D$18,2,FALSE))</f>
        <v>-</v>
      </c>
      <c r="E14" s="61" t="str">
        <f>IF(C14="","-",VLOOKUP(C14,'Factores de emisión'!$B$12:$D$18,3,FALSE))</f>
        <v>-</v>
      </c>
      <c r="F14" s="17"/>
      <c r="G14" s="17"/>
      <c r="H14" s="72">
        <f>F14-G14</f>
        <v>0</v>
      </c>
      <c r="I14" s="73">
        <f>IF((H14&lt;&gt;0)*(C14=""),"escoja un combustible",IF(C14=0,0,H14*E14))</f>
        <v>0</v>
      </c>
    </row>
    <row r="15" spans="1:12" ht="15" thickBot="1" x14ac:dyDescent="0.4">
      <c r="A15" s="48"/>
      <c r="B15" s="44" t="s">
        <v>9</v>
      </c>
      <c r="C15" s="45"/>
      <c r="D15" s="70" t="str">
        <f>IF(C15="","-",VLOOKUP(C15,'Factores de emisión'!$B$12:$D$18,2,FALSE))</f>
        <v>-</v>
      </c>
      <c r="E15" s="71" t="str">
        <f>IF(C15="","-",VLOOKUP(C15,'Factores de emisión'!$B$12:$D$18,3,FALSE))</f>
        <v>-</v>
      </c>
      <c r="F15" s="46"/>
      <c r="G15" s="46"/>
      <c r="H15" s="82">
        <f>F15-G15</f>
        <v>0</v>
      </c>
      <c r="I15" s="83">
        <f>IF((H15&lt;&gt;0)*(C15=""),"escoja un combustible",IF(C15=0,0,H15*E15))</f>
        <v>0</v>
      </c>
    </row>
    <row r="16" spans="1:12" ht="15" thickBot="1" x14ac:dyDescent="0.4">
      <c r="A16" s="5"/>
      <c r="B16" s="5"/>
      <c r="D16" s="66"/>
      <c r="E16" s="67"/>
      <c r="F16" s="10"/>
      <c r="G16" s="10"/>
      <c r="H16" s="78"/>
      <c r="I16" s="79"/>
    </row>
    <row r="17" spans="1:11" x14ac:dyDescent="0.35">
      <c r="A17" s="47">
        <v>4</v>
      </c>
      <c r="B17" s="15" t="s">
        <v>61</v>
      </c>
      <c r="C17" s="16"/>
      <c r="D17" s="60" t="str">
        <f>IF(C17="","-",VLOOKUP(C17,'Factores de emisión'!$B$27:$D$28,2,FALSE))</f>
        <v>-</v>
      </c>
      <c r="E17" s="61" t="str">
        <f>IF(C17="","-",VLOOKUP(C17,'Factores de emisión'!$B$27:$D$28,3,FALSE))</f>
        <v>-</v>
      </c>
      <c r="F17" s="17"/>
      <c r="G17" s="17"/>
      <c r="H17" s="72">
        <f>F17-G17</f>
        <v>0</v>
      </c>
      <c r="I17" s="73">
        <f>IF((H17&lt;&gt;0)*(C17=""),"escoja un combustible",IF(C17=0,0,H17*E17))</f>
        <v>0</v>
      </c>
    </row>
    <row r="18" spans="1:11" ht="15" thickBot="1" x14ac:dyDescent="0.4">
      <c r="A18" s="48"/>
      <c r="B18" s="44"/>
      <c r="C18" s="45"/>
      <c r="D18" s="70" t="str">
        <f>IF(C18="","-",VLOOKUP(C18,'Factores de emisión'!$B$27:$D$28,2,FALSE))</f>
        <v>-</v>
      </c>
      <c r="E18" s="71" t="str">
        <f>IF(C18="","-",VLOOKUP(C18,'Factores de emisión'!$B$27:$D$28,3,FALSE))</f>
        <v>-</v>
      </c>
      <c r="F18" s="46"/>
      <c r="G18" s="46"/>
      <c r="H18" s="82">
        <f>F18-G18</f>
        <v>0</v>
      </c>
      <c r="I18" s="83">
        <f>IF((H18&lt;&gt;0)*(C18=""),"escoja un combustible",IF(C18=0,0,H18*E18))</f>
        <v>0</v>
      </c>
    </row>
    <row r="19" spans="1:11" ht="15" thickBot="1" x14ac:dyDescent="0.4">
      <c r="A19" s="5"/>
      <c r="B19" s="5"/>
      <c r="D19" s="13"/>
      <c r="F19" s="10"/>
      <c r="G19" s="10"/>
      <c r="H19" s="78"/>
      <c r="I19" s="79"/>
    </row>
    <row r="20" spans="1:11" x14ac:dyDescent="0.35">
      <c r="A20" s="14">
        <v>5</v>
      </c>
      <c r="B20" s="15" t="s">
        <v>60</v>
      </c>
      <c r="C20" s="27"/>
      <c r="D20" s="28"/>
      <c r="E20" s="29"/>
      <c r="F20" s="17"/>
      <c r="G20" s="17"/>
      <c r="H20" s="72">
        <f>F20-G20</f>
        <v>0</v>
      </c>
      <c r="I20" s="73" t="str">
        <f>IF((H20&lt;&gt;0)*(C20=""),"escoja un combustible",IF((C20&lt;&gt;"")*(H20=0),"introduzca consumos",IF((C20&lt;&gt;"")*(H20&lt;&gt;0)*E20=0,"no ha introducido factor de emisión",H20*E20)))</f>
        <v>no ha introducido factor de emisión</v>
      </c>
      <c r="J20" s="4"/>
      <c r="K20" s="4" t="s">
        <v>55</v>
      </c>
    </row>
    <row r="21" spans="1:11" ht="15" thickBot="1" x14ac:dyDescent="0.4">
      <c r="A21" s="19"/>
      <c r="B21" s="20" t="s">
        <v>69</v>
      </c>
      <c r="C21" s="30"/>
      <c r="D21" s="31"/>
      <c r="E21" s="32"/>
      <c r="F21" s="33"/>
      <c r="G21" s="33"/>
      <c r="H21" s="84"/>
      <c r="I21" s="85"/>
      <c r="K21" s="4" t="s">
        <v>56</v>
      </c>
    </row>
    <row r="22" spans="1:11" ht="15" thickBot="1" x14ac:dyDescent="0.4">
      <c r="A22" s="5"/>
      <c r="B22" s="5"/>
      <c r="D22" s="13"/>
      <c r="F22" s="10"/>
      <c r="G22" s="10"/>
      <c r="H22" s="78"/>
      <c r="I22" s="79"/>
      <c r="K22" s="4" t="s">
        <v>57</v>
      </c>
    </row>
    <row r="23" spans="1:11" ht="15" thickBot="1" x14ac:dyDescent="0.4">
      <c r="A23" s="23">
        <v>6</v>
      </c>
      <c r="B23" s="24" t="s">
        <v>10</v>
      </c>
      <c r="C23" s="34" t="s">
        <v>17</v>
      </c>
      <c r="D23" s="68" t="s">
        <v>39</v>
      </c>
      <c r="E23" s="69">
        <f>FactorEmisMixElecPeninsula</f>
        <v>0.11899999999999999</v>
      </c>
      <c r="F23" s="26"/>
      <c r="G23" s="26"/>
      <c r="H23" s="80">
        <f>F23-G23</f>
        <v>0</v>
      </c>
      <c r="I23" s="81">
        <f>H23*E23</f>
        <v>0</v>
      </c>
      <c r="K23" s="4" t="s">
        <v>58</v>
      </c>
    </row>
    <row r="24" spans="1:11" ht="15" thickBot="1" x14ac:dyDescent="0.4">
      <c r="A24" s="5"/>
      <c r="B24" s="5"/>
      <c r="H24" s="67"/>
      <c r="I24" s="79"/>
    </row>
    <row r="25" spans="1:11" ht="19" thickBot="1" x14ac:dyDescent="0.5">
      <c r="A25" s="5"/>
      <c r="B25" s="5"/>
      <c r="F25" s="35"/>
      <c r="G25" s="36"/>
      <c r="H25" s="86" t="s">
        <v>45</v>
      </c>
      <c r="I25" s="87">
        <f>IF((COUNTIF(I8:I23,"escoja un combustible"))&gt;0,"revise datos introducidos",SUM(I8,I9,I10,I12,I14,I15,I17,I18,I20,I23))</f>
        <v>0</v>
      </c>
    </row>
    <row r="26" spans="1:11" ht="19" thickBot="1" x14ac:dyDescent="0.5">
      <c r="A26" s="5"/>
      <c r="B26" s="49" t="s">
        <v>49</v>
      </c>
      <c r="C26" s="37"/>
      <c r="D26" s="38"/>
    </row>
    <row r="27" spans="1:11" x14ac:dyDescent="0.35">
      <c r="A27" s="5"/>
      <c r="B27" s="50" t="s">
        <v>12</v>
      </c>
      <c r="C27" s="88">
        <f>I25</f>
        <v>0</v>
      </c>
      <c r="D27" s="89" t="s">
        <v>43</v>
      </c>
      <c r="K27" s="4"/>
    </row>
    <row r="28" spans="1:11" ht="15" thickBot="1" x14ac:dyDescent="0.4">
      <c r="A28" s="5"/>
      <c r="B28" s="51"/>
      <c r="C28" s="90">
        <f>IF(C27="revise datos introducidos","revise datos introducidos",C27/1000)</f>
        <v>0</v>
      </c>
      <c r="D28" s="91" t="s">
        <v>44</v>
      </c>
    </row>
    <row r="29" spans="1:11" ht="15" thickBot="1" x14ac:dyDescent="0.4">
      <c r="A29" s="5"/>
      <c r="B29" s="18"/>
      <c r="C29" s="92"/>
      <c r="D29" s="93"/>
    </row>
    <row r="30" spans="1:11" ht="37.5" thickBot="1" x14ac:dyDescent="0.5">
      <c r="A30" s="5"/>
      <c r="B30" s="43" t="s">
        <v>13</v>
      </c>
      <c r="C30" s="94">
        <f>IF(C27="revise datos introducidos","revise datos introducidos",Vida_util*C28)</f>
        <v>0</v>
      </c>
      <c r="D30" s="95" t="s">
        <v>11</v>
      </c>
    </row>
    <row r="31" spans="1:11" ht="15" thickBot="1" x14ac:dyDescent="0.4">
      <c r="A31" s="5"/>
      <c r="B31" s="5"/>
      <c r="C31" s="10"/>
    </row>
    <row r="32" spans="1:11" ht="18.5" x14ac:dyDescent="0.45">
      <c r="A32" s="5"/>
      <c r="B32" s="39" t="s">
        <v>59</v>
      </c>
      <c r="C32" s="40"/>
      <c r="D32" s="41" t="s">
        <v>14</v>
      </c>
    </row>
    <row r="33" spans="1:6" ht="19" thickBot="1" x14ac:dyDescent="0.5">
      <c r="A33" s="5"/>
      <c r="B33" s="42" t="s">
        <v>15</v>
      </c>
      <c r="C33" s="96" t="e">
        <f>IF(C27="revise datos introducidos","revise datos introducidos",Subvención_solicitada/Emisiones_evitadas_vidautil)</f>
        <v>#DIV/0!</v>
      </c>
      <c r="D33" s="97" t="s">
        <v>16</v>
      </c>
      <c r="E33" s="5" t="s">
        <v>71</v>
      </c>
      <c r="F33" s="4"/>
    </row>
    <row r="34" spans="1:6" x14ac:dyDescent="0.35">
      <c r="C34" s="4"/>
    </row>
  </sheetData>
  <sheetProtection algorithmName="SHA-512" hashValue="05uHEB0hzwGMZExemlxMBg+nn7/r9SLuFZh2BM3lM7GFpFdYGHyAjMj9+ljMtijioui0pZVrYbkGKA5pycthHQ==" saltValue="0jAAlNQ7T5pheuwPb7WXMA==" spinCount="100000" sheet="1" formatCells="0" formatColumns="0" formatRows="0" insertColumns="0" insertRows="0" insertHyperlinks="0" deleteColumns="0" deleteRows="0" sort="0" autoFilter="0" pivotTables="0"/>
  <conditionalFormatting sqref="C27:C28">
    <cfRule type="cellIs" dxfId="9" priority="10" operator="equal">
      <formula>"revise datos introducidos"</formula>
    </cfRule>
  </conditionalFormatting>
  <conditionalFormatting sqref="C30">
    <cfRule type="cellIs" dxfId="8" priority="9" operator="equal">
      <formula>"revise datos introducidos"</formula>
    </cfRule>
  </conditionalFormatting>
  <conditionalFormatting sqref="C33">
    <cfRule type="cellIs" dxfId="7" priority="5" operator="equal">
      <formula>"revise datos introducidos"</formula>
    </cfRule>
  </conditionalFormatting>
  <conditionalFormatting sqref="I8:I10">
    <cfRule type="cellIs" dxfId="6" priority="16" operator="equal">
      <formula>"escoja un combustible"</formula>
    </cfRule>
  </conditionalFormatting>
  <conditionalFormatting sqref="I12">
    <cfRule type="cellIs" dxfId="5" priority="8" operator="equal">
      <formula>"escoja un combustible"</formula>
    </cfRule>
  </conditionalFormatting>
  <conditionalFormatting sqref="I14:I15">
    <cfRule type="cellIs" dxfId="4" priority="6" operator="equal">
      <formula>"escoja un combustible"</formula>
    </cfRule>
  </conditionalFormatting>
  <conditionalFormatting sqref="I17:I18">
    <cfRule type="cellIs" dxfId="3" priority="1" operator="equal">
      <formula>"escoja un combustible"</formula>
    </cfRule>
  </conditionalFormatting>
  <conditionalFormatting sqref="I20">
    <cfRule type="cellIs" dxfId="2" priority="4" operator="equal">
      <formula>"escoja un combustible"</formula>
    </cfRule>
    <cfRule type="cellIs" dxfId="1" priority="12" operator="equal">
      <formula>"introduzca consumos"</formula>
    </cfRule>
  </conditionalFormatting>
  <conditionalFormatting sqref="I25">
    <cfRule type="cellIs" dxfId="0" priority="11" operator="equal">
      <formula>"revise datos introducidos"</formula>
    </cfRule>
  </conditionalFormatting>
  <pageMargins left="0" right="0" top="0" bottom="0" header="0" footer="0"/>
  <pageSetup paperSize="9" scale="5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errorTitle="Valor no válido" error="Debe introducir un valor de la lista desplegable" promptTitle="Lista desplegable" prompt="Introduzca un valor de la lista desplegable" xr:uid="{00000000-0002-0000-0100-000000000000}">
          <x14:formula1>
            <xm:f>'Factores de emisión'!$B$3:$B$8</xm:f>
          </x14:formula1>
          <xm:sqref>C8:C10</xm:sqref>
        </x14:dataValidation>
        <x14:dataValidation type="list" allowBlank="1" showInputMessage="1" showErrorMessage="1" errorTitle="Valor no válido" error="Debe introducir un valor de la lista desplegable" promptTitle="Lista desplegable" prompt="Introduzca un valor de la lista desplegable" xr:uid="{00000000-0002-0000-0100-000001000000}">
          <x14:formula1>
            <xm:f>'Factores de emisión'!$B$22:$B$23</xm:f>
          </x14:formula1>
          <xm:sqref>C12</xm:sqref>
        </x14:dataValidation>
        <x14:dataValidation type="list" allowBlank="1" showInputMessage="1" showErrorMessage="1" errorTitle="Valor no válido" error="Debe introducirun valor de la lista desplegable" promptTitle="Lista desplegable" prompt="Introduzca un valor de la lista desplegable" xr:uid="{00000000-0002-0000-0100-000002000000}">
          <x14:formula1>
            <xm:f>'Factores de emisión'!$B$12:$B$18</xm:f>
          </x14:formula1>
          <xm:sqref>C15</xm:sqref>
        </x14:dataValidation>
        <x14:dataValidation type="list" allowBlank="1" showInputMessage="1" showErrorMessage="1" errorTitle="Valor no válido" error="Debe introducir un valor de la lista desplegable" xr:uid="{00000000-0002-0000-0100-000003000000}">
          <x14:formula1>
            <xm:f>'Factores de emisión'!$B$27:$B$28</xm:f>
          </x14:formula1>
          <xm:sqref>C18</xm:sqref>
        </x14:dataValidation>
        <x14:dataValidation type="list" allowBlank="1" showInputMessage="1" showErrorMessage="1" errorTitle="Valor no válido" error="Debe introducir un valor de la lista desplegable" promptTitle="Lista desplegable" prompt="Introduzca un valor de la lista desplegable" xr:uid="{00000000-0002-0000-0100-000004000000}">
          <x14:formula1>
            <xm:f>'Factores de emisión'!$B$12:$B$18</xm:f>
          </x14:formula1>
          <xm:sqref>C14</xm:sqref>
        </x14:dataValidation>
        <x14:dataValidation type="list" allowBlank="1" showInputMessage="1" showErrorMessage="1" errorTitle="Valor no válido" error="Debe introducir un valor de la lista desplegable" promptTitle="Lista desplegable" prompt="Introduzca un valor de la lista desplegable" xr:uid="{00000000-0002-0000-0100-000005000000}">
          <x14:formula1>
            <xm:f>'Factores de emisión'!$B$27:$B$28</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36"/>
  <sheetViews>
    <sheetView tabSelected="1" topLeftCell="A21" workbookViewId="0">
      <selection activeCell="D23" sqref="D23"/>
    </sheetView>
  </sheetViews>
  <sheetFormatPr baseColWidth="10" defaultColWidth="11.453125" defaultRowHeight="14.5" x14ac:dyDescent="0.35"/>
  <cols>
    <col min="1" max="1" width="11.453125" style="54"/>
    <col min="2" max="2" width="24.453125" style="54" customWidth="1"/>
    <col min="3" max="4" width="20.26953125" style="54" customWidth="1"/>
    <col min="5" max="16384" width="11.453125" style="54"/>
  </cols>
  <sheetData>
    <row r="1" spans="2:5" x14ac:dyDescent="0.35">
      <c r="D1" s="55" t="s">
        <v>48</v>
      </c>
    </row>
    <row r="2" spans="2:5" ht="29" x14ac:dyDescent="0.35">
      <c r="C2" s="54" t="s">
        <v>4</v>
      </c>
      <c r="D2" s="56" t="s">
        <v>33</v>
      </c>
    </row>
    <row r="3" spans="2:5" x14ac:dyDescent="0.35">
      <c r="B3" s="57" t="s">
        <v>18</v>
      </c>
      <c r="C3" s="57" t="s">
        <v>37</v>
      </c>
      <c r="D3" s="57">
        <v>0.182</v>
      </c>
      <c r="E3" s="54" t="s">
        <v>38</v>
      </c>
    </row>
    <row r="4" spans="2:5" x14ac:dyDescent="0.35">
      <c r="B4" s="57" t="s">
        <v>26</v>
      </c>
      <c r="C4" s="57" t="s">
        <v>34</v>
      </c>
      <c r="D4" s="57">
        <v>1.5449999999999999</v>
      </c>
    </row>
    <row r="5" spans="2:5" x14ac:dyDescent="0.35">
      <c r="B5" s="57" t="s">
        <v>20</v>
      </c>
      <c r="C5" s="57" t="s">
        <v>35</v>
      </c>
      <c r="D5" s="57">
        <v>2.9660000000000002</v>
      </c>
    </row>
    <row r="6" spans="2:5" x14ac:dyDescent="0.35">
      <c r="B6" s="57" t="s">
        <v>21</v>
      </c>
      <c r="C6" s="57" t="s">
        <v>35</v>
      </c>
      <c r="D6" s="57">
        <v>2.996</v>
      </c>
    </row>
    <row r="7" spans="2:5" x14ac:dyDescent="0.35">
      <c r="B7" s="57" t="s">
        <v>22</v>
      </c>
      <c r="C7" s="57" t="s">
        <v>35</v>
      </c>
      <c r="D7" s="57">
        <v>0.88100000000000001</v>
      </c>
    </row>
    <row r="8" spans="2:5" x14ac:dyDescent="0.35">
      <c r="B8" s="57" t="s">
        <v>23</v>
      </c>
      <c r="C8" s="57" t="s">
        <v>35</v>
      </c>
      <c r="D8" s="57">
        <v>1E-3</v>
      </c>
      <c r="E8" s="54" t="s">
        <v>73</v>
      </c>
    </row>
    <row r="9" spans="2:5" x14ac:dyDescent="0.35">
      <c r="E9" s="58" t="s">
        <v>72</v>
      </c>
    </row>
    <row r="11" spans="2:5" ht="29" x14ac:dyDescent="0.35">
      <c r="C11" s="54" t="s">
        <v>4</v>
      </c>
      <c r="D11" s="56" t="s">
        <v>33</v>
      </c>
    </row>
    <row r="12" spans="2:5" x14ac:dyDescent="0.35">
      <c r="B12" s="57" t="s">
        <v>24</v>
      </c>
      <c r="C12" s="57" t="s">
        <v>34</v>
      </c>
      <c r="D12" s="57">
        <v>2.8980000000000001</v>
      </c>
    </row>
    <row r="13" spans="2:5" x14ac:dyDescent="0.35">
      <c r="B13" s="57" t="s">
        <v>25</v>
      </c>
      <c r="C13" s="57" t="s">
        <v>34</v>
      </c>
      <c r="D13" s="57">
        <v>2.726</v>
      </c>
    </row>
    <row r="14" spans="2:5" x14ac:dyDescent="0.35">
      <c r="B14" s="57" t="s">
        <v>19</v>
      </c>
      <c r="C14" s="57" t="s">
        <v>34</v>
      </c>
      <c r="D14" s="57">
        <v>3.0310000000000001</v>
      </c>
    </row>
    <row r="15" spans="2:5" x14ac:dyDescent="0.35">
      <c r="B15" s="57" t="s">
        <v>27</v>
      </c>
      <c r="C15" s="57" t="s">
        <v>35</v>
      </c>
      <c r="D15" s="57">
        <v>3.1829999999999998</v>
      </c>
    </row>
    <row r="16" spans="2:5" x14ac:dyDescent="0.35">
      <c r="B16" s="57" t="s">
        <v>28</v>
      </c>
      <c r="C16" s="57" t="s">
        <v>35</v>
      </c>
      <c r="D16" s="57">
        <v>3.036</v>
      </c>
    </row>
    <row r="17" spans="2:5" x14ac:dyDescent="0.35">
      <c r="B17" s="57" t="s">
        <v>29</v>
      </c>
      <c r="C17" s="57" t="s">
        <v>35</v>
      </c>
      <c r="D17" s="57">
        <v>3.1379999999999999</v>
      </c>
    </row>
    <row r="18" spans="2:5" x14ac:dyDescent="0.35">
      <c r="B18" s="57" t="s">
        <v>36</v>
      </c>
      <c r="C18" s="57" t="s">
        <v>35</v>
      </c>
      <c r="D18" s="57">
        <v>1.34</v>
      </c>
    </row>
    <row r="21" spans="2:5" ht="29" x14ac:dyDescent="0.35">
      <c r="C21" s="54" t="s">
        <v>4</v>
      </c>
      <c r="D21" s="56" t="s">
        <v>33</v>
      </c>
    </row>
    <row r="22" spans="2:5" x14ac:dyDescent="0.35">
      <c r="B22" s="57" t="s">
        <v>31</v>
      </c>
      <c r="C22" s="57" t="s">
        <v>35</v>
      </c>
      <c r="D22" s="57">
        <v>0.13700000000000001</v>
      </c>
    </row>
    <row r="23" spans="2:5" x14ac:dyDescent="0.35">
      <c r="B23" s="57" t="s">
        <v>32</v>
      </c>
      <c r="C23" s="57" t="s">
        <v>35</v>
      </c>
      <c r="D23" s="57">
        <v>0.17100000000000001</v>
      </c>
    </row>
    <row r="26" spans="2:5" ht="29" x14ac:dyDescent="0.35">
      <c r="C26" s="54" t="s">
        <v>4</v>
      </c>
      <c r="D26" s="56" t="s">
        <v>33</v>
      </c>
    </row>
    <row r="27" spans="2:5" x14ac:dyDescent="0.35">
      <c r="B27" s="57" t="s">
        <v>63</v>
      </c>
      <c r="C27" s="57" t="s">
        <v>35</v>
      </c>
      <c r="D27" s="57">
        <v>8.85</v>
      </c>
      <c r="E27" s="54" t="s">
        <v>62</v>
      </c>
    </row>
    <row r="28" spans="2:5" x14ac:dyDescent="0.35">
      <c r="B28" s="57" t="s">
        <v>64</v>
      </c>
      <c r="C28" s="57" t="s">
        <v>35</v>
      </c>
      <c r="D28" s="57">
        <v>0</v>
      </c>
    </row>
    <row r="33" spans="2:4" x14ac:dyDescent="0.35">
      <c r="D33" s="55" t="s">
        <v>48</v>
      </c>
    </row>
    <row r="34" spans="2:4" ht="29" x14ac:dyDescent="0.35">
      <c r="C34" s="54" t="s">
        <v>4</v>
      </c>
      <c r="D34" s="56" t="s">
        <v>33</v>
      </c>
    </row>
    <row r="35" spans="2:4" x14ac:dyDescent="0.35">
      <c r="B35" s="57" t="s">
        <v>30</v>
      </c>
      <c r="C35" s="57" t="s">
        <v>39</v>
      </c>
      <c r="D35" s="57">
        <v>0.11899999999999999</v>
      </c>
    </row>
    <row r="36" spans="2:4" x14ac:dyDescent="0.35">
      <c r="B36" s="59" t="s">
        <v>47</v>
      </c>
    </row>
  </sheetData>
  <sheetProtection algorithmName="SHA-512" hashValue="c3h4yaktR9vs4SqUUdGCR6N4YHDYWtszkQMwN87nJDWSWAz14MigLMzjV7Ry5mkE48AXlhncux0kxKgc4qcThA==" saltValue="rPojDB4avXL27VoqpjqRaQ==" spinCount="100000" sheet="1" objects="1" scenarios="1"/>
  <hyperlinks>
    <hyperlink ref="B36" r:id="rId1" xr:uid="{00000000-0004-0000-0200-000000000000}"/>
  </hyperlinks>
  <pageMargins left="0" right="0" top="0" bottom="0" header="0" footer="0"/>
  <pageSetup paperSize="9" scale="95" fitToWidth="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3aba8b7-1cbe-49d2-a833-97d3d7b5bae3" xsi:nil="true"/>
    <lcf76f155ced4ddcb4097134ff3c332f xmlns="be9c2fd2-eed0-4613-9f3c-eba438e101c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62800358641704C934EFD3BAAAFB72F" ma:contentTypeVersion="15" ma:contentTypeDescription="Crear nuevo documento." ma:contentTypeScope="" ma:versionID="f54c473f754d714868134339f6140c1b">
  <xsd:schema xmlns:xsd="http://www.w3.org/2001/XMLSchema" xmlns:xs="http://www.w3.org/2001/XMLSchema" xmlns:p="http://schemas.microsoft.com/office/2006/metadata/properties" xmlns:ns2="be9c2fd2-eed0-4613-9f3c-eba438e101cd" xmlns:ns3="b3aba8b7-1cbe-49d2-a833-97d3d7b5bae3" targetNamespace="http://schemas.microsoft.com/office/2006/metadata/properties" ma:root="true" ma:fieldsID="2590a4945a31198f64c38b28790d3575" ns2:_="" ns3:_="">
    <xsd:import namespace="be9c2fd2-eed0-4613-9f3c-eba438e101cd"/>
    <xsd:import namespace="b3aba8b7-1cbe-49d2-a833-97d3d7b5ba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9c2fd2-eed0-4613-9f3c-eba438e10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aba8b7-1cbe-49d2-a833-97d3d7b5bae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7ed721b-246a-4774-b137-f729fc1bc892}" ma:internalName="TaxCatchAll" ma:showField="CatchAllData" ma:web="b3aba8b7-1cbe-49d2-a833-97d3d7b5bae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F23D67-D92E-4518-A3B8-880FD36C815F}">
  <ds:schemaRefs>
    <ds:schemaRef ds:uri="http://schemas.microsoft.com/sharepoint/v3/contenttype/forms"/>
  </ds:schemaRefs>
</ds:datastoreItem>
</file>

<file path=customXml/itemProps2.xml><?xml version="1.0" encoding="utf-8"?>
<ds:datastoreItem xmlns:ds="http://schemas.openxmlformats.org/officeDocument/2006/customXml" ds:itemID="{FB1181D5-4EF4-4C31-9B73-AF11F35F0022}">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elements/1.1/"/>
    <ds:schemaRef ds:uri="b3aba8b7-1cbe-49d2-a833-97d3d7b5bae3"/>
    <ds:schemaRef ds:uri="be9c2fd2-eed0-4613-9f3c-eba438e101cd"/>
    <ds:schemaRef ds:uri="http://www.w3.org/XML/1998/namespace"/>
    <ds:schemaRef ds:uri="http://purl.org/dc/dcmitype/"/>
  </ds:schemaRefs>
</ds:datastoreItem>
</file>

<file path=customXml/itemProps3.xml><?xml version="1.0" encoding="utf-8"?>
<ds:datastoreItem xmlns:ds="http://schemas.openxmlformats.org/officeDocument/2006/customXml" ds:itemID="{AC1E15F3-C932-4EEB-920D-4F574F490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9c2fd2-eed0-4613-9f3c-eba438e101cd"/>
    <ds:schemaRef ds:uri="b3aba8b7-1cbe-49d2-a833-97d3d7b5b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Instrucciones</vt:lpstr>
      <vt:lpstr>Datos Proyecto</vt:lpstr>
      <vt:lpstr>Factores de emisión</vt:lpstr>
      <vt:lpstr>Instrucciones!Área_de_impresión</vt:lpstr>
      <vt:lpstr>Emisiones_evitadas_vidautil</vt:lpstr>
      <vt:lpstr>FactorEmisMixElecPeninsula</vt:lpstr>
      <vt:lpstr>Subvención_solicitada</vt:lpstr>
      <vt:lpstr>Vida_util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Cristobal Garcia</dc:creator>
  <cp:lastModifiedBy>Castillo, Ignacio</cp:lastModifiedBy>
  <cp:lastPrinted>2023-07-04T07:20:43Z</cp:lastPrinted>
  <dcterms:created xsi:type="dcterms:W3CDTF">2023-05-09T06:23:26Z</dcterms:created>
  <dcterms:modified xsi:type="dcterms:W3CDTF">2023-09-19T08:52:14Z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0x010100A62800358641704C934EFD3BAAAFB72F</vt:lpwstr>
  </property>
  <property fmtid="{D5CDD505-2E9C-101B-9397-08002B2CF9AE}" pid="3" name="MediaServiceImageTags">
    <vt:lpwstr/>
  </property>
</Properties>
</file>